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ce" sheetId="1" r:id="rId4"/>
    <sheet state="visible" name="Ženy" sheetId="2" r:id="rId5"/>
    <sheet state="visible" name="Seniorky" sheetId="3" r:id="rId6"/>
    <sheet state="hidden" name="J-ABS" sheetId="4" r:id="rId7"/>
    <sheet state="hidden" name="Muži" sheetId="5" r:id="rId8"/>
    <sheet state="hidden" name="Senioři" sheetId="6" r:id="rId9"/>
    <sheet state="hidden" name="Junioři" sheetId="7" r:id="rId10"/>
    <sheet state="hidden" name="Dorostenci" sheetId="8" r:id="rId11"/>
    <sheet state="visible" name="Juniorky" sheetId="9" r:id="rId12"/>
    <sheet state="visible" name="Dorostenky" sheetId="10" r:id="rId13"/>
    <sheet state="hidden" name="Žáci" sheetId="11" r:id="rId14"/>
    <sheet state="hidden" name="Žákyně" sheetId="12" r:id="rId15"/>
    <sheet state="hidden" name="Výpočty" sheetId="13" r:id="rId16"/>
  </sheets>
  <definedNames>
    <definedName localSheetId="4" name="Excel_BuiltIn__FilterDatabase">'J-ABS'!$A$3:$J$203</definedName>
  </definedNames>
  <calcPr/>
  <extLst>
    <ext uri="GoogleSheetsCustomDataVersion2">
      <go:sheetsCustomData xmlns:go="http://customooxmlschemas.google.com/" r:id="rId17" roundtripDataChecksum="Kj+makdz06i2LZ1bVp0Jye1+L2D3A8BpQ2yyf4GwS2M="/>
    </ext>
  </extLst>
</workbook>
</file>

<file path=xl/sharedStrings.xml><?xml version="1.0" encoding="utf-8"?>
<sst xmlns="http://schemas.openxmlformats.org/spreadsheetml/2006/main" count="430" uniqueCount="162">
  <si>
    <t>Mistrovství jednotlivců KKS Vysočina  2025
Kategorie Ž+SŽ+JŽ+DD</t>
  </si>
  <si>
    <t>pomocná data
Z displejů na drahách zapisujte Plné, potom Celkové číslo a Chyby, bez ohledu na to, kdo na dané dráze hraje. Hodnoty budou zařazeny k danému hráči automaticky.</t>
  </si>
  <si>
    <t>Sobota 25.1.2025  -  Kuželna TJ Spartak Pelhřimov</t>
  </si>
  <si>
    <t>dráha 1</t>
  </si>
  <si>
    <t>dráha 2</t>
  </si>
  <si>
    <t>dráha 3</t>
  </si>
  <si>
    <t>dráha 4</t>
  </si>
  <si>
    <t>poř.</t>
  </si>
  <si>
    <t>den</t>
  </si>
  <si>
    <t>čas</t>
  </si>
  <si>
    <t>dr.</t>
  </si>
  <si>
    <t>Čas startu</t>
  </si>
  <si>
    <t>Příjmení  Jméno</t>
  </si>
  <si>
    <t>TJ KK</t>
  </si>
  <si>
    <t>Reg. Číslo</t>
  </si>
  <si>
    <t>Kategorie</t>
  </si>
  <si>
    <t>Plné</t>
  </si>
  <si>
    <t>Dorážka</t>
  </si>
  <si>
    <t>Chyby</t>
  </si>
  <si>
    <t>Celkem</t>
  </si>
  <si>
    <t>kontr.</t>
  </si>
  <si>
    <t>Poznámka</t>
  </si>
  <si>
    <t>J-poř.</t>
  </si>
  <si>
    <t>startovné</t>
  </si>
  <si>
    <t>zaplaceno</t>
  </si>
  <si>
    <t>plné</t>
  </si>
  <si>
    <t>celkem</t>
  </si>
  <si>
    <t>chyby</t>
  </si>
  <si>
    <t>A1</t>
  </si>
  <si>
    <t>Vytisková Zdeňka</t>
  </si>
  <si>
    <t>TJ Spartak Pelhřimov</t>
  </si>
  <si>
    <t>SŽ</t>
  </si>
  <si>
    <t>Zaplaceno</t>
  </si>
  <si>
    <t>B1</t>
  </si>
  <si>
    <t>Kusiová Aneta</t>
  </si>
  <si>
    <t>KK Jihlava</t>
  </si>
  <si>
    <t>Ž</t>
  </si>
  <si>
    <t>A2</t>
  </si>
  <si>
    <t>Carvová Kateřina</t>
  </si>
  <si>
    <t>B2</t>
  </si>
  <si>
    <t>Doležalová Anna</t>
  </si>
  <si>
    <t>KK SCI Jihlava</t>
  </si>
  <si>
    <t>A3</t>
  </si>
  <si>
    <t>Svobodová Petra</t>
  </si>
  <si>
    <t>TJ Nové Město na Moravě</t>
  </si>
  <si>
    <t>B3</t>
  </si>
  <si>
    <t>Melicharová Lucie</t>
  </si>
  <si>
    <t>DD</t>
  </si>
  <si>
    <t>A4</t>
  </si>
  <si>
    <t>Vaníčková Michaela</t>
  </si>
  <si>
    <t>B4</t>
  </si>
  <si>
    <t>Concepcion Lenka</t>
  </si>
  <si>
    <t>TJ Třebíč</t>
  </si>
  <si>
    <t>A5</t>
  </si>
  <si>
    <t>Schoberová Petra</t>
  </si>
  <si>
    <t>TJ Slovan Kamenice n. L.</t>
  </si>
  <si>
    <t>B5</t>
  </si>
  <si>
    <t>Vacková Šárka</t>
  </si>
  <si>
    <t>A6</t>
  </si>
  <si>
    <t>Matějů Vendula</t>
  </si>
  <si>
    <t>B6</t>
  </si>
  <si>
    <t>Dvořáková Šárka</t>
  </si>
  <si>
    <t>C1</t>
  </si>
  <si>
    <t>Matulová Simona</t>
  </si>
  <si>
    <t>D1</t>
  </si>
  <si>
    <t>Zemanová Markéta</t>
  </si>
  <si>
    <t>TJ BOPO Třebíč</t>
  </si>
  <si>
    <t>JŽ</t>
  </si>
  <si>
    <t>C2</t>
  </si>
  <si>
    <t>Krausová Radana</t>
  </si>
  <si>
    <t>D2</t>
  </si>
  <si>
    <t>Štarková Valerie</t>
  </si>
  <si>
    <t>C3</t>
  </si>
  <si>
    <t>Berková Kristýna</t>
  </si>
  <si>
    <t>D3</t>
  </si>
  <si>
    <t>Derahová Karolína</t>
  </si>
  <si>
    <t>C4</t>
  </si>
  <si>
    <t>Dobešová Marie</t>
  </si>
  <si>
    <t>D4</t>
  </si>
  <si>
    <t>Fürstová Petra</t>
  </si>
  <si>
    <t>C5</t>
  </si>
  <si>
    <t>Jirsová Kamila</t>
  </si>
  <si>
    <t>D5</t>
  </si>
  <si>
    <t>Svobodová Tereza</t>
  </si>
  <si>
    <t>C6</t>
  </si>
  <si>
    <t>Melchertová Martina</t>
  </si>
  <si>
    <t>D6</t>
  </si>
  <si>
    <t>Hlaváčová Lucie</t>
  </si>
  <si>
    <t>E1</t>
  </si>
  <si>
    <t>Partlová Anna</t>
  </si>
  <si>
    <t>F1</t>
  </si>
  <si>
    <t>Rosendorská Eva</t>
  </si>
  <si>
    <t>E2</t>
  </si>
  <si>
    <t>Kuběnová Libuše</t>
  </si>
  <si>
    <t>F2</t>
  </si>
  <si>
    <t>Braunová Jana</t>
  </si>
  <si>
    <t>E3</t>
  </si>
  <si>
    <t>Pevná Rozálie</t>
  </si>
  <si>
    <t>F3</t>
  </si>
  <si>
    <t>E4</t>
  </si>
  <si>
    <t>F4</t>
  </si>
  <si>
    <t>E5</t>
  </si>
  <si>
    <t>F5</t>
  </si>
  <si>
    <t>E6</t>
  </si>
  <si>
    <t>F6</t>
  </si>
  <si>
    <t>G1</t>
  </si>
  <si>
    <t>H1</t>
  </si>
  <si>
    <t>G2</t>
  </si>
  <si>
    <t>H2</t>
  </si>
  <si>
    <t>G3</t>
  </si>
  <si>
    <t>H3</t>
  </si>
  <si>
    <t>G4</t>
  </si>
  <si>
    <t>H4</t>
  </si>
  <si>
    <t>G5</t>
  </si>
  <si>
    <t>H5</t>
  </si>
  <si>
    <t>G6</t>
  </si>
  <si>
    <t>H6</t>
  </si>
  <si>
    <t>I1</t>
  </si>
  <si>
    <t>J1</t>
  </si>
  <si>
    <t>I2</t>
  </si>
  <si>
    <t>J2</t>
  </si>
  <si>
    <t>Krajský kuželkářský svaz Vysočina 
Mistrovství jednotlivců 2025 
Kategorie Ženy</t>
  </si>
  <si>
    <t>Sobota 25.1.2025  - Kuželna TJ Spartak Pelhřimov</t>
  </si>
  <si>
    <t>Oddíl</t>
  </si>
  <si>
    <t xml:space="preserve"> </t>
  </si>
  <si>
    <t>POSTUP MČ</t>
  </si>
  <si>
    <t>Krajský kuželkářský svaz Vysočina 
Mistrovství jednotlivců 2025 
Kategorie Seniorky</t>
  </si>
  <si>
    <t>Výsledky přeborů jednotlivců kraje Vysočina</t>
  </si>
  <si>
    <t xml:space="preserve">        Celkové výsledky:</t>
  </si>
  <si>
    <t>Celkově</t>
  </si>
  <si>
    <t>příjmení</t>
  </si>
  <si>
    <t>Příjmení</t>
  </si>
  <si>
    <t>dorážka</t>
  </si>
  <si>
    <t>Kuželkářský svaz kraje Vysočina 
Mistrovství jednotlivců 2017 – Kategorie Muži</t>
  </si>
  <si>
    <t>Sobota  28.1.2017  - Kuželna TJ Slavoj Žirovnice</t>
  </si>
  <si>
    <t>Výsledky přeborů kraje vysočina SENIOŘI</t>
  </si>
  <si>
    <t>Senioři</t>
  </si>
  <si>
    <t>Kuželkářský svaz kraje Vysočina 
Mistrovství jednotlivců 2016 – Kategorie Junioři</t>
  </si>
  <si>
    <t>Sobota 30.1.2016  - Kuželna TJ Třebíč</t>
  </si>
  <si>
    <t>Kuželkářský svaz kraje Vysočina 
Mistrovství jednotlivců 2016 – Kategorie Dorostenci</t>
  </si>
  <si>
    <t>Krajský kuželkářský svaz Vysočina 
Mistrovství jednotlivců 2025
Kategorie Juniorky</t>
  </si>
  <si>
    <t>Krajský kuželkářský svaz Vysočina  
Mistrovství jednotlivců 2025
Kategorie Dorostenky</t>
  </si>
  <si>
    <t>Výsledky přeborů kraje vysočina ŽÁCI</t>
  </si>
  <si>
    <t>Žáci</t>
  </si>
  <si>
    <t>Výsledky přeborů kraje vysočina ŽÁKYNĚ</t>
  </si>
  <si>
    <t>Žákyně</t>
  </si>
  <si>
    <t>jméno</t>
  </si>
  <si>
    <t>oddíl</t>
  </si>
  <si>
    <t>doráž.</t>
  </si>
  <si>
    <t>volné</t>
  </si>
  <si>
    <t>odehr.</t>
  </si>
  <si>
    <t>pom.</t>
  </si>
  <si>
    <t>jedn.-ABS</t>
  </si>
  <si>
    <t>M</t>
  </si>
  <si>
    <t>SM</t>
  </si>
  <si>
    <t>JM</t>
  </si>
  <si>
    <t>DH</t>
  </si>
  <si>
    <t>HS</t>
  </si>
  <si>
    <t>DS</t>
  </si>
  <si>
    <t>HM</t>
  </si>
  <si>
    <t>DM</t>
  </si>
  <si>
    <t>nemazat řádky!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</si>
</sst>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HH:MM"/>
    <numFmt numFmtId="165" formatCode="H:MM"/>
    <numFmt numFmtId="166" formatCode="HH:MM:SS"/>
    <numFmt numFmtId="167" formatCode="0.000000000"/>
  </numFmts>
  <fonts count="21">
    <font>
      <sz val="10.0"/>
      <color rgb="FF000000"/>
      <name val="Arial"/>
      <scheme val="minor"/>
    </font>
    <font>
      <b/>
      <sz val="11.0"/>
      <color theme="1"/>
      <name val="Arial"/>
    </font>
    <font/>
    <font>
      <b/>
      <sz val="16.0"/>
      <color rgb="FF008000"/>
      <name val="Arial"/>
    </font>
    <font>
      <sz val="10.0"/>
      <color theme="1"/>
      <name val="Arial"/>
    </font>
    <font>
      <b/>
      <i/>
      <sz val="12.0"/>
      <color rgb="FF800080"/>
      <name val="Arial"/>
    </font>
    <font>
      <b/>
      <sz val="10.0"/>
      <color rgb="FF800080"/>
      <name val="Arial"/>
    </font>
    <font>
      <b/>
      <sz val="8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i/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4.0"/>
      <color rgb="FF008000"/>
      <name val="Arial"/>
    </font>
    <font>
      <sz val="10.0"/>
      <color rgb="FF000000"/>
      <name val="Arial"/>
    </font>
    <font>
      <b/>
      <sz val="12.0"/>
      <color rgb="FF800080"/>
      <name val="Arial"/>
    </font>
    <font>
      <sz val="9.0"/>
      <color theme="1"/>
      <name val="Arial"/>
    </font>
    <font>
      <sz val="14.0"/>
      <color theme="1"/>
      <name val="Arial"/>
    </font>
    <font>
      <color theme="1"/>
      <name val="Calibri"/>
    </font>
    <font>
      <b/>
      <sz val="15.0"/>
      <color theme="1"/>
      <name val="Arial"/>
    </font>
    <font>
      <b/>
      <sz val="18.0"/>
      <color theme="1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FD2"/>
        <bgColor rgb="FFF8FFD2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E6B8AF"/>
        <bgColor rgb="FFE6B8AF"/>
      </patternFill>
    </fill>
    <fill>
      <patternFill patternType="solid">
        <fgColor rgb="FFF1FFA9"/>
        <bgColor rgb="FFF1FFA9"/>
      </patternFill>
    </fill>
    <fill>
      <patternFill patternType="solid">
        <fgColor rgb="FFD0E0E3"/>
        <bgColor rgb="FFD0E0E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E4EDF3"/>
        <bgColor rgb="FFE4EDF3"/>
      </patternFill>
    </fill>
    <fill>
      <patternFill patternType="solid">
        <fgColor rgb="FF00CCFF"/>
        <bgColor rgb="FF00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00FF"/>
        <bgColor rgb="FFFF00FF"/>
      </patternFill>
    </fill>
  </fills>
  <borders count="37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left/>
      <top style="thick">
        <color rgb="FF000000"/>
      </top>
      <bottom/>
    </border>
    <border>
      <top style="thick">
        <color rgb="FF000000"/>
      </top>
      <bottom/>
    </border>
    <border>
      <left/>
      <right/>
      <top style="thick">
        <color rgb="FF000000"/>
      </top>
      <bottom/>
    </border>
    <border>
      <left/>
      <top/>
      <bottom/>
    </border>
    <border>
      <top/>
      <bottom/>
    </border>
    <border>
      <left style="thick">
        <color rgb="FF000000"/>
      </left>
    </border>
    <border>
      <left/>
      <right/>
      <top/>
      <bottom/>
    </border>
    <border>
      <left style="medium">
        <color rgb="FFFF0000"/>
      </left>
      <top style="medium">
        <color rgb="FFFF0000"/>
      </top>
      <bottom style="dotted">
        <color rgb="FF000000"/>
      </bottom>
    </border>
    <border>
      <top style="medium">
        <color rgb="FFFF0000"/>
      </top>
      <bottom style="dotted">
        <color rgb="FF000000"/>
      </bottom>
    </border>
    <border>
      <left style="thick">
        <color rgb="FFFF0000"/>
      </left>
      <top style="medium">
        <color rgb="FFFF0000"/>
      </top>
    </border>
    <border>
      <top style="medium">
        <color rgb="FFFF0000"/>
      </top>
    </border>
    <border>
      <left style="thick">
        <color rgb="FFFF0000"/>
      </left>
      <top style="medium">
        <color rgb="FFFF0000"/>
      </top>
      <bottom style="dotted">
        <color rgb="FF000000"/>
      </bottom>
    </border>
    <border>
      <right style="medium">
        <color rgb="FFFF0000"/>
      </right>
      <top style="medium">
        <color rgb="FFFF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FF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FF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medium">
        <color rgb="FFFF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 style="medium">
        <color rgb="FFFF0000"/>
      </left>
      <right style="hair">
        <color rgb="FF000000"/>
      </right>
      <top style="hair">
        <color rgb="FF000000"/>
      </top>
      <bottom style="medium">
        <color rgb="FFFF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FF0000"/>
      </bottom>
    </border>
    <border>
      <left style="hair">
        <color rgb="FF000000"/>
      </left>
      <right style="medium">
        <color rgb="FFFF0000"/>
      </right>
      <top style="hair">
        <color rgb="FF000000"/>
      </top>
      <bottom style="medium">
        <color rgb="FFFF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hair">
        <color rgb="FF000000"/>
      </left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shrinkToFit="0" vertical="center" wrapText="0"/>
    </xf>
    <xf borderId="2" fillId="0" fontId="2" numFmtId="0" xfId="0" applyBorder="1" applyFont="1"/>
    <xf borderId="3" fillId="2" fontId="3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5" fillId="2" fontId="3" numFmtId="0" xfId="0" applyAlignment="1" applyBorder="1" applyFont="1">
      <alignment horizontal="left" shrinkToFit="0" vertical="bottom" wrapText="1"/>
    </xf>
    <xf borderId="6" fillId="3" fontId="4" numFmtId="0" xfId="0" applyAlignment="1" applyBorder="1" applyFill="1" applyFont="1">
      <alignment horizontal="center" shrinkToFit="0" vertical="bottom" wrapText="1"/>
    </xf>
    <xf borderId="7" fillId="0" fontId="2" numFmtId="0" xfId="0" applyBorder="1" applyFont="1"/>
    <xf borderId="8" fillId="0" fontId="2" numFmtId="0" xfId="0" applyBorder="1" applyFont="1"/>
    <xf borderId="6" fillId="2" fontId="5" numFmtId="0" xfId="0" applyAlignment="1" applyBorder="1" applyFont="1">
      <alignment readingOrder="0" shrinkToFit="0" vertical="bottom" wrapText="0"/>
    </xf>
    <xf borderId="9" fillId="2" fontId="6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10" fillId="0" fontId="4" numFmtId="0" xfId="0" applyAlignment="1" applyBorder="1" applyFont="1">
      <alignment horizontal="center" shrinkToFit="0" vertical="bottom" wrapText="0"/>
    </xf>
    <xf borderId="11" fillId="0" fontId="2" numFmtId="0" xfId="0" applyBorder="1" applyFont="1"/>
    <xf borderId="12" fillId="0" fontId="4" numFmtId="0" xfId="0" applyAlignment="1" applyBorder="1" applyFont="1">
      <alignment horizontal="center" shrinkToFit="0" vertical="bottom" wrapText="0"/>
    </xf>
    <xf borderId="13" fillId="0" fontId="2" numFmtId="0" xfId="0" applyBorder="1" applyFont="1"/>
    <xf borderId="14" fillId="0" fontId="4" numFmtId="0" xfId="0" applyAlignment="1" applyBorder="1" applyFont="1">
      <alignment horizontal="center" shrinkToFit="0" vertical="bottom" wrapText="0"/>
    </xf>
    <xf borderId="15" fillId="0" fontId="2" numFmtId="0" xfId="0" applyBorder="1" applyFont="1"/>
    <xf borderId="16" fillId="4" fontId="7" numFmtId="0" xfId="0" applyAlignment="1" applyBorder="1" applyFill="1" applyFont="1">
      <alignment horizontal="center" shrinkToFit="0" vertical="bottom" wrapText="0"/>
    </xf>
    <xf borderId="17" fillId="5" fontId="7" numFmtId="0" xfId="0" applyAlignment="1" applyBorder="1" applyFill="1" applyFont="1">
      <alignment horizontal="center" shrinkToFit="0" vertical="bottom" wrapText="0"/>
    </xf>
    <xf borderId="18" fillId="0" fontId="2" numFmtId="0" xfId="0" applyBorder="1" applyFont="1"/>
    <xf borderId="16" fillId="5" fontId="7" numFmtId="0" xfId="0" applyAlignment="1" applyBorder="1" applyFont="1">
      <alignment horizontal="center" shrinkToFit="0" vertical="bottom" wrapText="0"/>
    </xf>
    <xf borderId="16" fillId="6" fontId="7" numFmtId="0" xfId="0" applyAlignment="1" applyBorder="1" applyFill="1" applyFont="1">
      <alignment horizontal="center" shrinkToFit="0" vertical="bottom" wrapText="0"/>
    </xf>
    <xf borderId="16" fillId="0" fontId="8" numFmtId="0" xfId="0" applyAlignment="1" applyBorder="1" applyFont="1">
      <alignment shrinkToFit="0" vertical="bottom" wrapText="0"/>
    </xf>
    <xf borderId="17" fillId="0" fontId="8" numFmtId="0" xfId="0" applyAlignment="1" applyBorder="1" applyFont="1">
      <alignment shrinkToFit="0" vertical="bottom" wrapText="0"/>
    </xf>
    <xf borderId="19" fillId="0" fontId="8" numFmtId="0" xfId="0" applyAlignment="1" applyBorder="1" applyFont="1">
      <alignment horizontal="center" shrinkToFit="0" vertical="bottom" wrapText="0"/>
    </xf>
    <xf borderId="20" fillId="0" fontId="8" numFmtId="0" xfId="0" applyAlignment="1" applyBorder="1" applyFont="1">
      <alignment horizontal="center" shrinkToFit="0" vertical="bottom" wrapText="0"/>
    </xf>
    <xf borderId="16" fillId="0" fontId="8" numFmtId="0" xfId="0" applyAlignment="1" applyBorder="1" applyFont="1">
      <alignment horizontal="center"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16" fillId="4" fontId="9" numFmtId="0" xfId="0" applyAlignment="1" applyBorder="1" applyFont="1">
      <alignment horizontal="center" shrinkToFit="0" vertical="bottom" wrapText="0"/>
    </xf>
    <xf borderId="16" fillId="0" fontId="9" numFmtId="164" xfId="0" applyAlignment="1" applyBorder="1" applyFont="1" applyNumberFormat="1">
      <alignment horizontal="center" shrinkToFit="0" vertical="bottom" wrapText="0"/>
    </xf>
    <xf borderId="16" fillId="0" fontId="9" numFmtId="0" xfId="0" applyAlignment="1" applyBorder="1" applyFont="1">
      <alignment horizontal="center" shrinkToFit="0" vertical="bottom" wrapText="0"/>
    </xf>
    <xf borderId="22" fillId="3" fontId="10" numFmtId="165" xfId="0" applyAlignment="1" applyBorder="1" applyFont="1" applyNumberFormat="1">
      <alignment horizontal="center" shrinkToFit="0" vertical="center" wrapText="0"/>
    </xf>
    <xf borderId="16" fillId="7" fontId="10" numFmtId="0" xfId="0" applyAlignment="1" applyBorder="1" applyFill="1" applyFont="1">
      <alignment horizontal="center" shrinkToFit="0" vertical="center" wrapText="0"/>
    </xf>
    <xf borderId="16" fillId="8" fontId="10" numFmtId="0" xfId="0" applyAlignment="1" applyBorder="1" applyFill="1" applyFont="1">
      <alignment readingOrder="0" shrinkToFit="0" vertical="center" wrapText="0"/>
    </xf>
    <xf borderId="16" fillId="3" fontId="10" numFmtId="0" xfId="0" applyAlignment="1" applyBorder="1" applyFont="1">
      <alignment readingOrder="0" shrinkToFit="0" vertical="center" wrapText="0"/>
    </xf>
    <xf borderId="16" fillId="8" fontId="11" numFmtId="0" xfId="0" applyAlignment="1" applyBorder="1" applyFont="1">
      <alignment horizontal="center" shrinkToFit="0" vertical="center" wrapText="0"/>
    </xf>
    <xf borderId="16" fillId="8" fontId="12" numFmtId="0" xfId="0" applyAlignment="1" applyBorder="1" applyFont="1">
      <alignment horizontal="center" readingOrder="0" shrinkToFit="0" vertical="center" wrapText="0"/>
    </xf>
    <xf borderId="16" fillId="3" fontId="11" numFmtId="1" xfId="0" applyAlignment="1" applyBorder="1" applyFont="1" applyNumberFormat="1">
      <alignment horizontal="center" shrinkToFit="0" vertical="center" wrapText="0"/>
    </xf>
    <xf borderId="16" fillId="3" fontId="4" numFmtId="0" xfId="0" applyAlignment="1" applyBorder="1" applyFont="1">
      <alignment horizontal="center" shrinkToFit="0" vertical="center" wrapText="0"/>
    </xf>
    <xf borderId="16" fillId="3" fontId="8" numFmtId="0" xfId="0" applyAlignment="1" applyBorder="1" applyFont="1">
      <alignment shrinkToFit="0" vertical="center" wrapText="0"/>
    </xf>
    <xf borderId="17" fillId="8" fontId="8" numFmtId="0" xfId="0" applyAlignment="1" applyBorder="1" applyFont="1">
      <alignment shrinkToFit="0" vertical="center" wrapText="0"/>
    </xf>
    <xf borderId="23" fillId="7" fontId="8" numFmtId="0" xfId="0" applyAlignment="1" applyBorder="1" applyFont="1">
      <alignment horizontal="center" readingOrder="0" shrinkToFit="0" vertical="center" wrapText="0"/>
    </xf>
    <xf borderId="16" fillId="7" fontId="8" numFmtId="0" xfId="0" applyAlignment="1" applyBorder="1" applyFont="1">
      <alignment horizontal="center" readingOrder="0" shrinkToFit="0" vertical="center" wrapText="0"/>
    </xf>
    <xf borderId="16" fillId="9" fontId="8" numFmtId="0" xfId="0" applyAlignment="1" applyBorder="1" applyFill="1" applyFont="1">
      <alignment horizontal="center" readingOrder="0" shrinkToFit="0" vertical="center" wrapText="0"/>
    </xf>
    <xf borderId="16" fillId="10" fontId="8" numFmtId="0" xfId="0" applyAlignment="1" applyBorder="1" applyFill="1" applyFont="1">
      <alignment horizontal="center" readingOrder="0" shrinkToFit="0" vertical="center" wrapText="0"/>
    </xf>
    <xf borderId="16" fillId="8" fontId="8" numFmtId="0" xfId="0" applyAlignment="1" applyBorder="1" applyFont="1">
      <alignment horizontal="center" readingOrder="0" shrinkToFit="0" vertical="center" wrapText="0"/>
    </xf>
    <xf borderId="21" fillId="8" fontId="8" numFmtId="0" xfId="0" applyAlignment="1" applyBorder="1" applyFont="1">
      <alignment horizontal="center" readingOrder="0" shrinkToFit="0" vertical="center" wrapText="0"/>
    </xf>
    <xf borderId="24" fillId="0" fontId="2" numFmtId="0" xfId="0" applyBorder="1" applyFont="1"/>
    <xf borderId="16" fillId="11" fontId="10" numFmtId="0" xfId="0" applyAlignment="1" applyBorder="1" applyFill="1" applyFont="1">
      <alignment horizontal="center" shrinkToFit="0" vertical="center" wrapText="0"/>
    </xf>
    <xf borderId="23" fillId="9" fontId="8" numFmtId="0" xfId="0" applyAlignment="1" applyBorder="1" applyFont="1">
      <alignment horizontal="center" readingOrder="0" shrinkToFit="0" vertical="center" wrapText="0"/>
    </xf>
    <xf borderId="21" fillId="10" fontId="8" numFmtId="0" xfId="0" applyAlignment="1" applyBorder="1" applyFont="1">
      <alignment horizontal="center" readingOrder="0" shrinkToFit="0" vertical="center" wrapText="0"/>
    </xf>
    <xf borderId="16" fillId="10" fontId="10" numFmtId="0" xfId="0" applyAlignment="1" applyBorder="1" applyFont="1">
      <alignment horizontal="center" shrinkToFit="0" vertical="center" wrapText="0"/>
    </xf>
    <xf borderId="16" fillId="8" fontId="10" numFmtId="0" xfId="0" applyAlignment="1" applyBorder="1" applyFont="1">
      <alignment horizontal="left" readingOrder="0" shrinkToFit="0" vertical="center" wrapText="0"/>
    </xf>
    <xf borderId="23" fillId="8" fontId="8" numFmtId="0" xfId="0" applyAlignment="1" applyBorder="1" applyFont="1">
      <alignment horizontal="center" readingOrder="0" shrinkToFit="0" vertical="center" wrapText="0"/>
    </xf>
    <xf borderId="21" fillId="7" fontId="8" numFmtId="0" xfId="0" applyAlignment="1" applyBorder="1" applyFont="1">
      <alignment horizontal="center" readingOrder="0" shrinkToFit="0" vertical="center" wrapText="0"/>
    </xf>
    <xf borderId="20" fillId="0" fontId="2" numFmtId="0" xfId="0" applyBorder="1" applyFont="1"/>
    <xf borderId="16" fillId="8" fontId="10" numFmtId="0" xfId="0" applyAlignment="1" applyBorder="1" applyFont="1">
      <alignment horizontal="center" shrinkToFit="0" vertical="center" wrapText="0"/>
    </xf>
    <xf borderId="23" fillId="10" fontId="8" numFmtId="0" xfId="0" applyAlignment="1" applyBorder="1" applyFont="1">
      <alignment horizontal="center" readingOrder="0" shrinkToFit="0" vertical="center" wrapText="0"/>
    </xf>
    <xf borderId="21" fillId="9" fontId="8" numFmtId="0" xfId="0" applyAlignment="1" applyBorder="1" applyFont="1">
      <alignment horizontal="center" readingOrder="0" shrinkToFit="0" vertical="center" wrapText="0"/>
    </xf>
    <xf borderId="22" fillId="12" fontId="10" numFmtId="165" xfId="0" applyAlignment="1" applyBorder="1" applyFill="1" applyFont="1" applyNumberFormat="1">
      <alignment horizontal="center" shrinkToFit="0" vertical="center" wrapText="0"/>
    </xf>
    <xf borderId="16" fillId="11" fontId="10" numFmtId="0" xfId="0" applyAlignment="1" applyBorder="1" applyFont="1">
      <alignment readingOrder="0" shrinkToFit="0" vertical="center" wrapText="0"/>
    </xf>
    <xf borderId="16" fillId="12" fontId="10" numFmtId="0" xfId="0" applyAlignment="1" applyBorder="1" applyFont="1">
      <alignment readingOrder="0" shrinkToFit="0" vertical="center" wrapText="0"/>
    </xf>
    <xf borderId="16" fillId="11" fontId="11" numFmtId="0" xfId="0" applyAlignment="1" applyBorder="1" applyFont="1">
      <alignment horizontal="center" shrinkToFit="0" vertical="center" wrapText="0"/>
    </xf>
    <xf borderId="16" fillId="12" fontId="11" numFmtId="0" xfId="0" applyAlignment="1" applyBorder="1" applyFont="1">
      <alignment horizontal="center" shrinkToFit="0" vertical="center" wrapText="0"/>
    </xf>
    <xf borderId="16" fillId="12" fontId="4" numFmtId="0" xfId="0" applyAlignment="1" applyBorder="1" applyFont="1">
      <alignment horizontal="center" shrinkToFit="0" vertical="center" wrapText="0"/>
    </xf>
    <xf borderId="16" fillId="12" fontId="8" numFmtId="0" xfId="0" applyAlignment="1" applyBorder="1" applyFont="1">
      <alignment shrinkToFit="0" vertical="center" wrapText="0"/>
    </xf>
    <xf borderId="17" fillId="11" fontId="8" numFmtId="0" xfId="0" applyAlignment="1" applyBorder="1" applyFont="1">
      <alignment shrinkToFit="0" vertical="center" wrapText="0"/>
    </xf>
    <xf borderId="16" fillId="0" fontId="4" numFmtId="0" xfId="0" applyAlignment="1" applyBorder="1" applyFont="1">
      <alignment shrinkToFit="0" vertical="bottom" wrapText="0"/>
    </xf>
    <xf borderId="16" fillId="0" fontId="4" numFmtId="0" xfId="0" applyAlignment="1" applyBorder="1" applyFont="1">
      <alignment horizontal="center" shrinkToFit="0" vertical="bottom" wrapText="0"/>
    </xf>
    <xf borderId="16" fillId="9" fontId="8" numFmtId="0" xfId="0" applyAlignment="1" applyBorder="1" applyFont="1">
      <alignment horizontal="center" shrinkToFit="0" vertical="center" wrapText="0"/>
    </xf>
    <xf borderId="16" fillId="10" fontId="8" numFmtId="0" xfId="0" applyAlignment="1" applyBorder="1" applyFont="1">
      <alignment horizontal="center" shrinkToFit="0" vertical="center" wrapText="0"/>
    </xf>
    <xf borderId="16" fillId="8" fontId="8" numFmtId="0" xfId="0" applyAlignment="1" applyBorder="1" applyFont="1">
      <alignment horizontal="center" shrinkToFit="0" vertical="center" wrapText="0"/>
    </xf>
    <xf borderId="21" fillId="8" fontId="8" numFmtId="0" xfId="0" applyAlignment="1" applyBorder="1" applyFont="1">
      <alignment horizontal="center" shrinkToFit="0" vertical="center" wrapText="0"/>
    </xf>
    <xf borderId="16" fillId="11" fontId="10" numFmtId="0" xfId="0" applyAlignment="1" applyBorder="1" applyFont="1">
      <alignment shrinkToFit="0" vertical="center" wrapText="0"/>
    </xf>
    <xf borderId="16" fillId="12" fontId="10" numFmtId="0" xfId="0" applyAlignment="1" applyBorder="1" applyFont="1">
      <alignment shrinkToFit="0" vertical="center" wrapText="0"/>
    </xf>
    <xf borderId="16" fillId="8" fontId="12" numFmtId="0" xfId="0" applyAlignment="1" applyBorder="1" applyFont="1">
      <alignment horizontal="center" shrinkToFit="0" vertical="center" wrapText="0"/>
    </xf>
    <xf borderId="23" fillId="9" fontId="8" numFmtId="0" xfId="0" applyAlignment="1" applyBorder="1" applyFont="1">
      <alignment horizontal="center" shrinkToFit="0" vertical="center" wrapText="0"/>
    </xf>
    <xf borderId="21" fillId="10" fontId="8" numFmtId="0" xfId="0" applyAlignment="1" applyBorder="1" applyFont="1">
      <alignment horizontal="center" shrinkToFit="0" vertical="center" wrapText="0"/>
    </xf>
    <xf borderId="23" fillId="8" fontId="8" numFmtId="0" xfId="0" applyAlignment="1" applyBorder="1" applyFont="1">
      <alignment horizontal="center" shrinkToFit="0" vertical="center" wrapText="0"/>
    </xf>
    <xf borderId="23" fillId="10" fontId="8" numFmtId="0" xfId="0" applyAlignment="1" applyBorder="1" applyFont="1">
      <alignment horizontal="center" shrinkToFit="0" vertical="center" wrapText="0"/>
    </xf>
    <xf borderId="21" fillId="9" fontId="8" numFmtId="0" xfId="0" applyAlignment="1" applyBorder="1" applyFont="1">
      <alignment horizontal="center" shrinkToFit="0" vertical="center" wrapText="0"/>
    </xf>
    <xf borderId="16" fillId="8" fontId="10" numFmtId="0" xfId="0" applyAlignment="1" applyBorder="1" applyFont="1">
      <alignment shrinkToFit="0" vertical="center" wrapText="0"/>
    </xf>
    <xf borderId="16" fillId="3" fontId="10" numFmtId="0" xfId="0" applyAlignment="1" applyBorder="1" applyFont="1">
      <alignment shrinkToFit="0" vertical="center" wrapText="0"/>
    </xf>
    <xf borderId="23" fillId="7" fontId="8" numFmtId="0" xfId="0" applyAlignment="1" applyBorder="1" applyFont="1">
      <alignment horizontal="center" shrinkToFit="0" vertical="center" wrapText="0"/>
    </xf>
    <xf borderId="16" fillId="7" fontId="8" numFmtId="0" xfId="0" applyAlignment="1" applyBorder="1" applyFont="1">
      <alignment horizontal="center" shrinkToFit="0" vertical="center" wrapText="0"/>
    </xf>
    <xf borderId="21" fillId="7" fontId="8" numFmtId="0" xfId="0" applyAlignment="1" applyBorder="1" applyFont="1">
      <alignment horizontal="center" shrinkToFit="0" vertical="center" wrapText="0"/>
    </xf>
    <xf borderId="16" fillId="12" fontId="11" numFmtId="1" xfId="0" applyAlignment="1" applyBorder="1" applyFont="1" applyNumberFormat="1">
      <alignment horizontal="center" shrinkToFit="0" vertical="center" wrapText="0"/>
    </xf>
    <xf borderId="25" fillId="10" fontId="8" numFmtId="0" xfId="0" applyAlignment="1" applyBorder="1" applyFont="1">
      <alignment horizontal="center" shrinkToFit="0" vertical="center" wrapText="0"/>
    </xf>
    <xf borderId="26" fillId="10" fontId="8" numFmtId="0" xfId="0" applyAlignment="1" applyBorder="1" applyFont="1">
      <alignment horizontal="center" shrinkToFit="0" vertical="center" wrapText="0"/>
    </xf>
    <xf borderId="26" fillId="8" fontId="8" numFmtId="0" xfId="0" applyAlignment="1" applyBorder="1" applyFont="1">
      <alignment horizontal="center" shrinkToFit="0" vertical="center" wrapText="0"/>
    </xf>
    <xf borderId="26" fillId="7" fontId="8" numFmtId="0" xfId="0" applyAlignment="1" applyBorder="1" applyFont="1">
      <alignment horizontal="center" shrinkToFit="0" vertical="center" wrapText="0"/>
    </xf>
    <xf borderId="26" fillId="9" fontId="8" numFmtId="0" xfId="0" applyAlignment="1" applyBorder="1" applyFont="1">
      <alignment horizontal="center" shrinkToFit="0" vertical="center" wrapText="0"/>
    </xf>
    <xf borderId="27" fillId="9" fontId="8" numFmtId="0" xfId="0" applyAlignment="1" applyBorder="1" applyFont="1">
      <alignment horizontal="center"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0" fillId="0" fontId="14" numFmtId="0" xfId="0" applyAlignment="1" applyFont="1">
      <alignment shrinkToFit="0" vertical="bottom" wrapText="0"/>
    </xf>
    <xf borderId="0" fillId="0" fontId="15" numFmtId="0" xfId="0" applyAlignment="1" applyFont="1">
      <alignment horizontal="left" readingOrder="0" shrinkToFit="0" vertical="center" wrapText="0"/>
    </xf>
    <xf borderId="28" fillId="13" fontId="7" numFmtId="0" xfId="0" applyAlignment="1" applyBorder="1" applyFill="1" applyFont="1">
      <alignment horizontal="center" shrinkToFit="0" vertical="bottom" wrapText="0"/>
    </xf>
    <xf borderId="28" fillId="13" fontId="7" numFmtId="0" xfId="0" applyAlignment="1" applyBorder="1" applyFont="1">
      <alignment horizontal="left" shrinkToFit="0" vertical="bottom" wrapText="0"/>
    </xf>
    <xf borderId="0" fillId="0" fontId="6" numFmtId="0" xfId="0" applyAlignment="1" applyFont="1">
      <alignment horizontal="left" shrinkToFit="0" vertical="center" wrapText="0"/>
    </xf>
    <xf borderId="28" fillId="6" fontId="16" numFmtId="0" xfId="0" applyAlignment="1" applyBorder="1" applyFont="1">
      <alignment horizontal="center" shrinkToFit="0" vertical="bottom" wrapText="0"/>
    </xf>
    <xf borderId="16" fillId="14" fontId="11" numFmtId="0" xfId="0" applyAlignment="1" applyBorder="1" applyFill="1" applyFont="1">
      <alignment horizontal="left" shrinkToFit="0" vertical="bottom" wrapText="0"/>
    </xf>
    <xf borderId="16" fillId="14" fontId="11" numFmtId="0" xfId="0" applyAlignment="1" applyBorder="1" applyFont="1">
      <alignment horizontal="center" shrinkToFit="0" vertical="bottom" wrapText="0"/>
    </xf>
    <xf borderId="16" fillId="14" fontId="1" numFmtId="1" xfId="0" applyAlignment="1" applyBorder="1" applyFont="1" applyNumberFormat="1">
      <alignment horizontal="center" shrinkToFit="0" vertical="bottom" wrapText="0"/>
    </xf>
    <xf borderId="9" fillId="15" fontId="9" numFmtId="1" xfId="0" applyAlignment="1" applyBorder="1" applyFill="1" applyFont="1" applyNumberFormat="1">
      <alignment horizontal="center" shrinkToFit="0" vertical="bottom" wrapText="0"/>
    </xf>
    <xf borderId="6" fillId="15" fontId="16" numFmtId="0" xfId="0" applyAlignment="1" applyBorder="1" applyFont="1">
      <alignment shrinkToFit="0" vertical="bottom" wrapText="0"/>
    </xf>
    <xf borderId="29" fillId="0" fontId="17" numFmtId="0" xfId="0" applyAlignment="1" applyBorder="1" applyFont="1">
      <alignment horizontal="center" shrinkToFit="0" vertical="center" wrapText="0"/>
    </xf>
    <xf borderId="28" fillId="6" fontId="4" numFmtId="0" xfId="0" applyAlignment="1" applyBorder="1" applyFont="1">
      <alignment horizontal="center" shrinkToFit="0" vertical="bottom" wrapText="0"/>
    </xf>
    <xf borderId="29" fillId="0" fontId="2" numFmtId="0" xfId="0" applyBorder="1" applyFont="1"/>
    <xf borderId="16" fillId="0" fontId="11" numFmtId="0" xfId="0" applyAlignment="1" applyBorder="1" applyFont="1">
      <alignment horizontal="left" shrinkToFit="0" vertical="bottom" wrapText="0"/>
    </xf>
    <xf borderId="16" fillId="0" fontId="11" numFmtId="0" xfId="0" applyAlignment="1" applyBorder="1" applyFont="1">
      <alignment horizontal="center" shrinkToFit="0" vertical="bottom" wrapText="0"/>
    </xf>
    <xf borderId="16" fillId="0" fontId="1" numFmtId="1" xfId="0" applyAlignment="1" applyBorder="1" applyFont="1" applyNumberFormat="1">
      <alignment horizontal="center" shrinkToFit="0" vertical="bottom" wrapText="0"/>
    </xf>
    <xf borderId="0" fillId="0" fontId="17" numFmtId="0" xfId="0" applyAlignment="1" applyFont="1">
      <alignment horizontal="center" shrinkToFit="0" vertical="center" wrapText="0"/>
    </xf>
    <xf borderId="9" fillId="15" fontId="16" numFmtId="0" xfId="0" applyAlignment="1" applyBorder="1" applyFont="1">
      <alignment shrinkToFit="0" vertical="bottom" wrapText="0"/>
    </xf>
    <xf borderId="29" fillId="0" fontId="14" numFmtId="0" xfId="0" applyAlignment="1" applyBorder="1" applyFont="1">
      <alignment shrinkToFit="0" vertical="bottom" wrapText="0"/>
    </xf>
    <xf borderId="9" fillId="15" fontId="9" numFmtId="0" xfId="0" applyAlignment="1" applyBorder="1" applyFont="1">
      <alignment horizontal="center" shrinkToFit="0" vertical="bottom" wrapText="0"/>
    </xf>
    <xf borderId="0" fillId="0" fontId="18" numFmtId="0" xfId="0" applyFont="1"/>
    <xf borderId="16" fillId="2" fontId="11" numFmtId="0" xfId="0" applyAlignment="1" applyBorder="1" applyFont="1">
      <alignment horizontal="left" shrinkToFit="0" vertical="bottom" wrapText="0"/>
    </xf>
    <xf borderId="16" fillId="2" fontId="11" numFmtId="0" xfId="0" applyAlignment="1" applyBorder="1" applyFont="1">
      <alignment horizontal="center" shrinkToFit="0" vertical="bottom" wrapText="0"/>
    </xf>
    <xf borderId="16" fillId="2" fontId="1" numFmtId="1" xfId="0" applyAlignment="1" applyBorder="1" applyFont="1" applyNumberFormat="1">
      <alignment horizontal="center" shrinkToFit="0" vertical="bottom" wrapText="0"/>
    </xf>
    <xf borderId="0" fillId="0" fontId="19" numFmtId="0" xfId="0" applyAlignment="1" applyFont="1">
      <alignment horizontal="center" shrinkToFit="0" vertical="center" wrapText="0"/>
    </xf>
    <xf borderId="28" fillId="0" fontId="12" numFmtId="0" xfId="0" applyAlignment="1" applyBorder="1" applyFont="1">
      <alignment shrinkToFit="0" vertical="bottom" wrapText="0"/>
    </xf>
    <xf borderId="28" fillId="2" fontId="12" numFmtId="0" xfId="0" applyAlignment="1" applyBorder="1" applyFont="1">
      <alignment shrinkToFit="0" vertical="bottom" wrapText="0"/>
    </xf>
    <xf borderId="28" fillId="2" fontId="4" numFmtId="0" xfId="0" applyAlignment="1" applyBorder="1" applyFont="1">
      <alignment shrinkToFit="0" vertical="bottom" wrapText="0"/>
    </xf>
    <xf borderId="28" fillId="2" fontId="11" numFmtId="0" xfId="0" applyAlignment="1" applyBorder="1" applyFont="1">
      <alignment shrinkToFit="0" vertical="bottom" wrapText="0"/>
    </xf>
    <xf borderId="28" fillId="4" fontId="11" numFmtId="0" xfId="0" applyAlignment="1" applyBorder="1" applyFont="1">
      <alignment horizontal="center" shrinkToFit="0" vertical="bottom" wrapText="0"/>
    </xf>
    <xf borderId="28" fillId="0" fontId="11" numFmtId="0" xfId="0" applyAlignment="1" applyBorder="1" applyFont="1">
      <alignment shrinkToFit="0" vertical="bottom" wrapText="0"/>
    </xf>
    <xf borderId="30" fillId="6" fontId="7" numFmtId="0" xfId="0" applyAlignment="1" applyBorder="1" applyFont="1">
      <alignment horizontal="center" shrinkToFit="0" vertical="bottom" wrapText="0"/>
    </xf>
    <xf borderId="28" fillId="0" fontId="7" numFmtId="0" xfId="0" applyAlignment="1" applyBorder="1" applyFont="1">
      <alignment horizontal="center" shrinkToFit="0" vertical="bottom" wrapText="0"/>
    </xf>
    <xf borderId="28" fillId="0" fontId="9" numFmtId="0" xfId="0" applyAlignment="1" applyBorder="1" applyFont="1">
      <alignment horizontal="center" shrinkToFit="0" vertical="bottom" wrapText="0"/>
    </xf>
    <xf borderId="0" fillId="0" fontId="9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30" fillId="6" fontId="16" numFmtId="0" xfId="0" applyAlignment="1" applyBorder="1" applyFont="1">
      <alignment horizontal="center" shrinkToFit="0" vertical="bottom" wrapText="0"/>
    </xf>
    <xf borderId="28" fillId="0" fontId="11" numFmtId="0" xfId="0" applyAlignment="1" applyBorder="1" applyFont="1">
      <alignment horizontal="center" shrinkToFit="0" vertical="bottom" wrapText="0"/>
    </xf>
    <xf borderId="28" fillId="0" fontId="11" numFmtId="1" xfId="0" applyAlignment="1" applyBorder="1" applyFont="1" applyNumberFormat="1">
      <alignment horizontal="center" shrinkToFit="0" vertical="bottom" wrapText="0"/>
    </xf>
    <xf borderId="0" fillId="0" fontId="9" numFmtId="0" xfId="0" applyAlignment="1" applyFont="1">
      <alignment horizontal="left" shrinkToFit="0" vertical="bottom" wrapText="0"/>
    </xf>
    <xf borderId="30" fillId="6" fontId="4" numFmtId="0" xfId="0" applyAlignment="1" applyBorder="1" applyFont="1">
      <alignment horizontal="center" shrinkToFit="0" vertical="bottom" wrapText="0"/>
    </xf>
    <xf borderId="31" fillId="0" fontId="11" numFmtId="0" xfId="0" applyAlignment="1" applyBorder="1" applyFont="1">
      <alignment horizontal="center" shrinkToFit="0" vertical="bottom" wrapText="0"/>
    </xf>
    <xf borderId="31" fillId="0" fontId="9" numFmtId="0" xfId="0" applyAlignment="1" applyBorder="1" applyFont="1">
      <alignment horizontal="center" shrinkToFit="0" vertical="bottom" wrapText="0"/>
    </xf>
    <xf borderId="9" fillId="6" fontId="4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3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left" shrinkToFit="0" vertical="center" wrapText="0"/>
    </xf>
    <xf borderId="32" fillId="0" fontId="20" numFmtId="0" xfId="0" applyAlignment="1" applyBorder="1" applyFont="1">
      <alignment horizontal="center" shrinkToFit="0" vertical="center" wrapText="0"/>
    </xf>
    <xf borderId="33" fillId="0" fontId="2" numFmtId="0" xfId="0" applyBorder="1" applyFont="1"/>
    <xf borderId="34" fillId="0" fontId="2" numFmtId="0" xfId="0" applyBorder="1" applyFont="1"/>
    <xf borderId="32" fillId="2" fontId="12" numFmtId="0" xfId="0" applyAlignment="1" applyBorder="1" applyFont="1">
      <alignment horizontal="center" shrinkToFit="0" vertical="center" wrapText="0"/>
    </xf>
    <xf borderId="28" fillId="2" fontId="12" numFmtId="0" xfId="0" applyAlignment="1" applyBorder="1" applyFont="1">
      <alignment horizontal="center" shrinkToFit="0" vertical="center" wrapText="0"/>
    </xf>
    <xf borderId="28" fillId="6" fontId="7" numFmtId="0" xfId="0" applyAlignment="1" applyBorder="1" applyFont="1">
      <alignment horizontal="center" shrinkToFit="0" vertical="bottom" wrapText="0"/>
    </xf>
    <xf borderId="28" fillId="0" fontId="1" numFmtId="0" xfId="0" applyAlignment="1" applyBorder="1" applyFont="1">
      <alignment horizontal="center" shrinkToFit="0" vertical="bottom" wrapText="0"/>
    </xf>
    <xf borderId="28" fillId="0" fontId="1" numFmtId="1" xfId="0" applyAlignment="1" applyBorder="1" applyFont="1" applyNumberFormat="1">
      <alignment horizontal="center" shrinkToFit="0" vertical="bottom" wrapText="0"/>
    </xf>
    <xf borderId="28" fillId="0" fontId="12" numFmtId="0" xfId="0" applyAlignment="1" applyBorder="1" applyFont="1">
      <alignment horizontal="center" shrinkToFit="0" vertical="bottom" wrapText="0"/>
    </xf>
    <xf borderId="28" fillId="0" fontId="12" numFmtId="1" xfId="0" applyAlignment="1" applyBorder="1" applyFont="1" applyNumberFormat="1">
      <alignment horizontal="center" shrinkToFit="0" vertical="bottom" wrapText="0"/>
    </xf>
    <xf borderId="0" fillId="0" fontId="13" numFmtId="0" xfId="0" applyAlignment="1" applyFont="1">
      <alignment horizontal="left" shrinkToFit="0" vertical="center" wrapText="1"/>
    </xf>
    <xf borderId="28" fillId="0" fontId="11" numFmtId="0" xfId="0" applyAlignment="1" applyBorder="1" applyFont="1">
      <alignment horizontal="left" shrinkToFit="0" vertical="bottom" wrapText="0"/>
    </xf>
    <xf borderId="29" fillId="0" fontId="4" numFmtId="0" xfId="0" applyAlignment="1" applyBorder="1" applyFont="1">
      <alignment horizontal="center" shrinkToFit="0" vertical="center" wrapText="0"/>
    </xf>
    <xf borderId="0" fillId="0" fontId="4" numFmtId="166" xfId="0" applyAlignment="1" applyFont="1" applyNumberForma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1" numFmtId="9" xfId="0" applyAlignment="1" applyFont="1" applyNumberFormat="1">
      <alignment horizontal="center" shrinkToFit="0" vertical="bottom" wrapText="0"/>
    </xf>
    <xf borderId="35" fillId="4" fontId="4" numFmtId="0" xfId="0" applyAlignment="1" applyBorder="1" applyFont="1">
      <alignment shrinkToFit="0" vertical="bottom" wrapText="0"/>
    </xf>
    <xf borderId="36" fillId="4" fontId="7" numFmtId="0" xfId="0" applyAlignment="1" applyBorder="1" applyFont="1">
      <alignment horizontal="center" shrinkToFit="0" vertical="bottom" wrapText="0"/>
    </xf>
    <xf borderId="36" fillId="4" fontId="9" numFmtId="0" xfId="0" applyAlignment="1" applyBorder="1" applyFont="1">
      <alignment horizontal="center" shrinkToFit="0" vertical="bottom" wrapText="0"/>
    </xf>
    <xf borderId="28" fillId="4" fontId="9" numFmtId="0" xfId="0" applyAlignment="1" applyBorder="1" applyFont="1">
      <alignment horizontal="center" shrinkToFit="0" vertical="bottom" wrapText="0"/>
    </xf>
    <xf borderId="28" fillId="6" fontId="9" numFmtId="0" xfId="0" applyAlignment="1" applyBorder="1" applyFont="1">
      <alignment horizontal="center" shrinkToFit="0" vertical="bottom" wrapText="0"/>
    </xf>
    <xf borderId="9" fillId="4" fontId="7" numFmtId="0" xfId="0" applyAlignment="1" applyBorder="1" applyFont="1">
      <alignment horizontal="center" shrinkToFit="0" vertical="bottom" wrapText="0"/>
    </xf>
    <xf borderId="9" fillId="4" fontId="4" numFmtId="0" xfId="0" applyAlignment="1" applyBorder="1" applyFont="1">
      <alignment horizontal="center" shrinkToFit="0" vertical="bottom" wrapText="0"/>
    </xf>
    <xf borderId="9" fillId="4" fontId="4" numFmtId="0" xfId="0" applyAlignment="1" applyBorder="1" applyFont="1">
      <alignment shrinkToFit="0" vertical="bottom" wrapText="0"/>
    </xf>
    <xf borderId="9" fillId="4" fontId="9" numFmtId="0" xfId="0" applyAlignment="1" applyBorder="1" applyFont="1">
      <alignment horizontal="center" shrinkToFit="0" vertical="bottom" wrapText="1"/>
    </xf>
    <xf borderId="28" fillId="15" fontId="9" numFmtId="164" xfId="0" applyAlignment="1" applyBorder="1" applyFont="1" applyNumberFormat="1">
      <alignment horizontal="center" shrinkToFit="0" vertical="bottom" wrapText="1"/>
    </xf>
    <xf borderId="28" fillId="15" fontId="9" numFmtId="0" xfId="0" applyAlignment="1" applyBorder="1" applyFont="1">
      <alignment horizontal="center" shrinkToFit="0" vertical="bottom" wrapText="1"/>
    </xf>
    <xf borderId="28" fillId="15" fontId="9" numFmtId="0" xfId="0" applyAlignment="1" applyBorder="1" applyFont="1">
      <alignment horizontal="left" shrinkToFit="0" vertical="bottom" wrapText="0"/>
    </xf>
    <xf borderId="28" fillId="15" fontId="9" numFmtId="1" xfId="0" applyAlignment="1" applyBorder="1" applyFont="1" applyNumberFormat="1">
      <alignment horizontal="center" shrinkToFit="0" vertical="bottom" wrapText="0"/>
    </xf>
    <xf borderId="28" fillId="15" fontId="9" numFmtId="1" xfId="0" applyAlignment="1" applyBorder="1" applyFont="1" applyNumberFormat="1">
      <alignment horizontal="center" shrinkToFit="0" vertical="bottom" wrapText="1"/>
    </xf>
    <xf borderId="28" fillId="15" fontId="7" numFmtId="1" xfId="0" applyAlignment="1" applyBorder="1" applyFont="1" applyNumberFormat="1">
      <alignment horizontal="center" shrinkToFit="0" vertical="bottom" wrapText="0"/>
    </xf>
    <xf borderId="28" fillId="15" fontId="9" numFmtId="0" xfId="0" applyAlignment="1" applyBorder="1" applyFont="1">
      <alignment horizontal="center" shrinkToFit="0" vertical="bottom" wrapText="0"/>
    </xf>
    <xf borderId="9" fillId="6" fontId="9" numFmtId="167" xfId="0" applyAlignment="1" applyBorder="1" applyFont="1" applyNumberFormat="1">
      <alignment shrinkToFit="0" vertical="bottom" wrapText="0"/>
    </xf>
    <xf borderId="9" fillId="6" fontId="9" numFmtId="0" xfId="0" applyAlignment="1" applyBorder="1" applyFont="1">
      <alignment horizontal="center" shrinkToFit="0" vertical="bottom" wrapText="0"/>
    </xf>
    <xf borderId="0" fillId="0" fontId="4" numFmtId="1" xfId="0" applyAlignment="1" applyFont="1" applyNumberFormat="1">
      <alignment shrinkToFit="0" vertical="bottom" wrapText="0"/>
    </xf>
    <xf borderId="9" fillId="6" fontId="9" numFmtId="1" xfId="0" applyAlignment="1" applyBorder="1" applyFont="1" applyNumberFormat="1">
      <alignment shrinkToFit="0" vertical="bottom" wrapText="0"/>
    </xf>
    <xf borderId="9" fillId="6" fontId="9" numFmtId="0" xfId="0" applyAlignment="1" applyBorder="1" applyFont="1">
      <alignment shrinkToFit="0" vertical="bottom" wrapText="0"/>
    </xf>
    <xf borderId="0" fillId="0" fontId="4" numFmtId="167" xfId="0" applyAlignment="1" applyFont="1" applyNumberFormat="1">
      <alignment shrinkToFit="0" vertical="bottom" wrapText="0"/>
    </xf>
    <xf borderId="28" fillId="15" fontId="7" numFmtId="0" xfId="0" applyAlignment="1" applyBorder="1" applyFont="1">
      <alignment horizontal="center" shrinkToFit="0" vertical="bottom" wrapText="0"/>
    </xf>
    <xf borderId="9" fillId="16" fontId="4" numFmtId="0" xfId="0" applyAlignment="1" applyBorder="1" applyFill="1" applyFont="1">
      <alignment shrinkToFit="0" vertical="bottom" wrapText="0"/>
    </xf>
    <xf borderId="9" fillId="16" fontId="9" numFmtId="0" xfId="0" applyAlignment="1" applyBorder="1" applyFont="1">
      <alignment shrinkToFit="0" vertical="bottom" wrapText="0"/>
    </xf>
    <xf borderId="9" fillId="4" fontId="9" numFmtId="0" xfId="0" applyAlignment="1" applyBorder="1" applyFont="1">
      <alignment shrinkToFit="0" vertical="bottom" wrapText="0"/>
    </xf>
    <xf borderId="9" fillId="6" fontId="4" numFmtId="0" xfId="0" applyAlignment="1" applyBorder="1" applyFont="1">
      <alignment horizontal="center" shrinkToFit="0" vertical="bottom" wrapText="0"/>
    </xf>
    <xf borderId="0" fillId="0" fontId="16" numFmtId="0" xfId="0" applyAlignment="1" applyFont="1">
      <alignment horizontal="center" shrinkToFit="0" vertical="bottom" wrapText="0"/>
    </xf>
  </cellXfs>
  <cellStyles count="1">
    <cellStyle xfId="0" name="Normal" builtinId="0"/>
  </cellStyles>
  <dxfs count="6">
    <dxf>
      <font>
        <color rgb="FF000000"/>
      </font>
      <fill>
        <patternFill patternType="none"/>
      </fill>
      <border/>
    </dxf>
    <dxf>
      <font>
        <color rgb="FF3366FF"/>
      </font>
      <fill>
        <patternFill patternType="none"/>
      </fill>
      <border/>
    </dxf>
    <dxf>
      <font>
        <color rgb="FF339966"/>
      </font>
      <fill>
        <patternFill patternType="none"/>
      </fill>
      <border/>
    </dxf>
    <dxf>
      <font>
        <color rgb="FF0000FF"/>
      </font>
      <fill>
        <patternFill patternType="none"/>
      </fill>
      <border/>
    </dxf>
    <dxf>
      <font>
        <color rgb="FF00800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09600" cy="809625"/>
    <xdr:pic>
      <xdr:nvPicPr>
        <xdr:cNvPr id="0" name="image1.jp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0</xdr:rowOff>
    </xdr:from>
    <xdr:ext cx="533400" cy="647700"/>
    <xdr:pic>
      <xdr:nvPicPr>
        <xdr:cNvPr id="0" name="image2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447675</xdr:colOff>
      <xdr:row>0</xdr:row>
      <xdr:rowOff>0</xdr:rowOff>
    </xdr:from>
    <xdr:ext cx="609600" cy="838200"/>
    <xdr:pic>
      <xdr:nvPicPr>
        <xdr:cNvPr id="0" name="image1.jpg" title="Obrázek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19050</xdr:rowOff>
    </xdr:from>
    <xdr:ext cx="533400" cy="647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419100</xdr:colOff>
      <xdr:row>0</xdr:row>
      <xdr:rowOff>0</xdr:rowOff>
    </xdr:from>
    <xdr:ext cx="609600" cy="838200"/>
    <xdr:pic>
      <xdr:nvPicPr>
        <xdr:cNvPr id="0" name="image1.jpg" title="Obrázek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0</xdr:row>
      <xdr:rowOff>0</xdr:rowOff>
    </xdr:from>
    <xdr:ext cx="523875" cy="647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133350</xdr:colOff>
      <xdr:row>0</xdr:row>
      <xdr:rowOff>19050</xdr:rowOff>
    </xdr:from>
    <xdr:ext cx="885825" cy="571500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19050</xdr:rowOff>
    </xdr:from>
    <xdr:ext cx="533400" cy="6477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438150</xdr:colOff>
      <xdr:row>0</xdr:row>
      <xdr:rowOff>0</xdr:rowOff>
    </xdr:from>
    <xdr:ext cx="609600" cy="838200"/>
    <xdr:pic>
      <xdr:nvPicPr>
        <xdr:cNvPr id="0" name="image1.jpg" title="Obrázek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123825</xdr:colOff>
      <xdr:row>0</xdr:row>
      <xdr:rowOff>47625</xdr:rowOff>
    </xdr:from>
    <xdr:ext cx="476250" cy="561975"/>
    <xdr:pic>
      <xdr:nvPicPr>
        <xdr:cNvPr id="0" name="image2.png" title="Obrázek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419100</xdr:colOff>
      <xdr:row>0</xdr:row>
      <xdr:rowOff>0</xdr:rowOff>
    </xdr:from>
    <xdr:ext cx="609600" cy="838200"/>
    <xdr:pic>
      <xdr:nvPicPr>
        <xdr:cNvPr id="0" name="image1.jpg" title="Obrázek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7.0" ySplit="3.0" topLeftCell="H4" activePane="bottomRight" state="frozen"/>
      <selection activeCell="H1" sqref="H1" pane="topRight"/>
      <selection activeCell="A4" sqref="A4" pane="bottomLeft"/>
      <selection activeCell="H4" sqref="H4" pane="bottomRight"/>
    </sheetView>
  </sheetViews>
  <sheetFormatPr customHeight="1" defaultColWidth="12.63" defaultRowHeight="15.0"/>
  <cols>
    <col customWidth="1" min="1" max="1" width="3.38"/>
    <col customWidth="1" hidden="1" min="2" max="4" width="17.0"/>
    <col customWidth="1" min="5" max="5" width="4.88"/>
    <col customWidth="1" min="6" max="6" width="3.25"/>
    <col customWidth="1" min="7" max="7" width="18.25"/>
    <col customWidth="1" min="8" max="8" width="22.13"/>
    <col customWidth="1" hidden="1" min="9" max="9" width="8.0"/>
    <col customWidth="1" min="10" max="10" width="5.5"/>
    <col customWidth="1" min="11" max="14" width="4.38"/>
    <col customWidth="1" min="15" max="16" width="5.25"/>
    <col customWidth="1" min="17" max="17" width="3.75"/>
    <col customWidth="1" min="18" max="18" width="5.25"/>
    <col customWidth="1" hidden="1" min="19" max="23" width="17.0"/>
    <col customWidth="1" min="24" max="25" width="4.5"/>
    <col customWidth="1" min="26" max="26" width="3.75"/>
    <col customWidth="1" min="27" max="28" width="4.5"/>
    <col customWidth="1" min="29" max="29" width="3.75"/>
    <col customWidth="1" min="30" max="31" width="4.5"/>
    <col customWidth="1" min="32" max="32" width="3.75"/>
    <col customWidth="1" min="33" max="34" width="4.5"/>
    <col customWidth="1" min="35" max="35" width="3.75"/>
  </cols>
  <sheetData>
    <row r="1" ht="50.25" customHeight="1">
      <c r="A1" s="1"/>
      <c r="B1" s="2"/>
      <c r="C1" s="2"/>
      <c r="D1" s="2"/>
      <c r="E1" s="2"/>
      <c r="F1" s="2"/>
      <c r="G1" s="2"/>
      <c r="H1" s="3" t="s">
        <v>0</v>
      </c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6"/>
      <c r="V1" s="7" t="s">
        <v>1</v>
      </c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>
      <c r="A2" s="9"/>
      <c r="H2" s="10" t="s">
        <v>2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1"/>
      <c r="V2" s="12"/>
      <c r="W2" s="12"/>
      <c r="X2" s="13" t="s">
        <v>3</v>
      </c>
      <c r="Y2" s="14"/>
      <c r="Z2" s="14"/>
      <c r="AA2" s="15" t="s">
        <v>4</v>
      </c>
      <c r="AB2" s="16"/>
      <c r="AC2" s="16"/>
      <c r="AD2" s="17" t="s">
        <v>5</v>
      </c>
      <c r="AE2" s="14"/>
      <c r="AF2" s="14"/>
      <c r="AG2" s="15" t="s">
        <v>6</v>
      </c>
      <c r="AH2" s="16"/>
      <c r="AI2" s="18"/>
    </row>
    <row r="3" ht="14.25" customHeight="1">
      <c r="A3" s="19" t="s">
        <v>7</v>
      </c>
      <c r="B3" s="19" t="s">
        <v>8</v>
      </c>
      <c r="C3" s="19" t="s">
        <v>9</v>
      </c>
      <c r="D3" s="19" t="s">
        <v>10</v>
      </c>
      <c r="E3" s="20" t="s">
        <v>11</v>
      </c>
      <c r="F3" s="21"/>
      <c r="G3" s="22" t="s">
        <v>12</v>
      </c>
      <c r="H3" s="22" t="s">
        <v>13</v>
      </c>
      <c r="I3" s="22" t="s">
        <v>14</v>
      </c>
      <c r="J3" s="22" t="s">
        <v>15</v>
      </c>
      <c r="K3" s="22">
        <v>1.0</v>
      </c>
      <c r="L3" s="22">
        <v>2.0</v>
      </c>
      <c r="M3" s="22">
        <v>3.0</v>
      </c>
      <c r="N3" s="22">
        <v>4.0</v>
      </c>
      <c r="O3" s="22" t="s">
        <v>16</v>
      </c>
      <c r="P3" s="22" t="s">
        <v>17</v>
      </c>
      <c r="Q3" s="22" t="s">
        <v>18</v>
      </c>
      <c r="R3" s="22" t="s">
        <v>19</v>
      </c>
      <c r="S3" s="22" t="s">
        <v>20</v>
      </c>
      <c r="T3" s="22" t="s">
        <v>21</v>
      </c>
      <c r="U3" s="23" t="s">
        <v>22</v>
      </c>
      <c r="V3" s="24" t="s">
        <v>23</v>
      </c>
      <c r="W3" s="25" t="s">
        <v>24</v>
      </c>
      <c r="X3" s="26" t="s">
        <v>25</v>
      </c>
      <c r="Y3" s="27" t="s">
        <v>26</v>
      </c>
      <c r="Z3" s="27" t="s">
        <v>27</v>
      </c>
      <c r="AA3" s="28" t="s">
        <v>25</v>
      </c>
      <c r="AB3" s="28" t="s">
        <v>26</v>
      </c>
      <c r="AC3" s="28" t="s">
        <v>27</v>
      </c>
      <c r="AD3" s="27" t="s">
        <v>25</v>
      </c>
      <c r="AE3" s="27" t="s">
        <v>26</v>
      </c>
      <c r="AF3" s="27" t="s">
        <v>27</v>
      </c>
      <c r="AG3" s="28" t="s">
        <v>25</v>
      </c>
      <c r="AH3" s="28" t="s">
        <v>26</v>
      </c>
      <c r="AI3" s="29" t="s">
        <v>27</v>
      </c>
    </row>
    <row r="4" ht="19.5" customHeight="1">
      <c r="A4" s="30">
        <v>1.0</v>
      </c>
      <c r="B4" s="31"/>
      <c r="C4" s="31"/>
      <c r="D4" s="32"/>
      <c r="E4" s="33">
        <v>0.375</v>
      </c>
      <c r="F4" s="34" t="s">
        <v>28</v>
      </c>
      <c r="G4" s="35" t="s">
        <v>29</v>
      </c>
      <c r="H4" s="36" t="s">
        <v>30</v>
      </c>
      <c r="I4" s="37"/>
      <c r="J4" s="38" t="s">
        <v>31</v>
      </c>
      <c r="K4" s="39">
        <f>Y4</f>
        <v>116</v>
      </c>
      <c r="L4" s="39">
        <f>AB5</f>
        <v>130</v>
      </c>
      <c r="M4" s="39">
        <f>AH6</f>
        <v>122</v>
      </c>
      <c r="N4" s="39">
        <f>AE7</f>
        <v>120</v>
      </c>
      <c r="O4" s="39">
        <f>IF((X4+AA5+AG6+AD7)=0,"",(X4+AA5+AG6+AD7))</f>
        <v>330</v>
      </c>
      <c r="P4" s="39">
        <f>IF((Y4-X4)+(AB5-AA5)+(AH6-AG6)+(AE7-AD7)=0,"",(Y4-X4)+(AB5-AA5)+(AH6-AG6)+(AE7-AD7))</f>
        <v>158</v>
      </c>
      <c r="Q4" s="39">
        <f>IF(ISNUMBER(Z4),(Z4+AC5+AI6+AF7),"")</f>
        <v>4</v>
      </c>
      <c r="R4" s="39">
        <f>IF((Y4+AB5+AH6+AE7)=0,"",(Y4+AB5+AH6+AE7))</f>
        <v>488</v>
      </c>
      <c r="S4" s="40" t="str">
        <f t="shared" ref="S4:S55" si="1">IF(R4="","",IF(O4+P4=R4,"OK","chyba"))</f>
        <v>OK</v>
      </c>
      <c r="T4" s="37"/>
      <c r="U4" s="40">
        <f>'Výpočty'!U4</f>
        <v>19</v>
      </c>
      <c r="V4" s="41">
        <f t="shared" ref="V4:V55" si="2">IF($J4="","",IF($J4="DD",60,120))</f>
        <v>120</v>
      </c>
      <c r="W4" s="42" t="s">
        <v>32</v>
      </c>
      <c r="X4" s="43">
        <v>81.0</v>
      </c>
      <c r="Y4" s="44">
        <v>116.0</v>
      </c>
      <c r="Z4" s="44">
        <v>3.0</v>
      </c>
      <c r="AA4" s="45">
        <v>97.0</v>
      </c>
      <c r="AB4" s="45">
        <v>150.0</v>
      </c>
      <c r="AC4" s="45">
        <v>0.0</v>
      </c>
      <c r="AD4" s="46">
        <v>88.0</v>
      </c>
      <c r="AE4" s="46">
        <v>132.0</v>
      </c>
      <c r="AF4" s="46">
        <v>3.0</v>
      </c>
      <c r="AG4" s="47">
        <v>78.0</v>
      </c>
      <c r="AH4" s="47">
        <v>105.0</v>
      </c>
      <c r="AI4" s="48">
        <v>6.0</v>
      </c>
    </row>
    <row r="5" ht="19.5" customHeight="1">
      <c r="A5" s="30">
        <v>2.0</v>
      </c>
      <c r="B5" s="31"/>
      <c r="C5" s="31"/>
      <c r="D5" s="32"/>
      <c r="E5" s="49"/>
      <c r="F5" s="50" t="s">
        <v>33</v>
      </c>
      <c r="G5" s="35" t="s">
        <v>34</v>
      </c>
      <c r="H5" s="36" t="s">
        <v>35</v>
      </c>
      <c r="I5" s="37"/>
      <c r="J5" s="38" t="s">
        <v>36</v>
      </c>
      <c r="K5" s="39">
        <f>AB4</f>
        <v>150</v>
      </c>
      <c r="L5" s="39">
        <f>Y5</f>
        <v>147</v>
      </c>
      <c r="M5" s="39">
        <f>AE6</f>
        <v>128</v>
      </c>
      <c r="N5" s="39">
        <f>AH7</f>
        <v>154</v>
      </c>
      <c r="O5" s="39">
        <f>IF((AA4+X5+AD6+AG7)=0,"",(AA4+X5+AD6+AG7))</f>
        <v>374</v>
      </c>
      <c r="P5" s="39">
        <f>IF((AB4-AA4)+(Y5-X5)+(AE6-AD6)+(AH7-AG7)=0,"",(AB4-AA4)+(Y5-X5)+(AE6-AD6)+(AH7-AG7))</f>
        <v>205</v>
      </c>
      <c r="Q5" s="39">
        <f>IF(ISNUMBER(AC4),(AC4+Z5+AF6+AI7),"")</f>
        <v>2</v>
      </c>
      <c r="R5" s="39">
        <f>IF((AB4+Y5+AE6+AH7)=0,"",(AB4+Y5+AE6+AH7))</f>
        <v>579</v>
      </c>
      <c r="S5" s="40" t="str">
        <f t="shared" si="1"/>
        <v>OK</v>
      </c>
      <c r="T5" s="37"/>
      <c r="U5" s="40">
        <f>'Výpočty'!U5</f>
        <v>1</v>
      </c>
      <c r="V5" s="41">
        <f t="shared" si="2"/>
        <v>120</v>
      </c>
      <c r="W5" s="42" t="s">
        <v>32</v>
      </c>
      <c r="X5" s="51">
        <v>103.0</v>
      </c>
      <c r="Y5" s="45">
        <v>147.0</v>
      </c>
      <c r="Z5" s="45">
        <v>2.0</v>
      </c>
      <c r="AA5" s="44">
        <v>86.0</v>
      </c>
      <c r="AB5" s="44">
        <v>130.0</v>
      </c>
      <c r="AC5" s="44">
        <v>0.0</v>
      </c>
      <c r="AD5" s="47">
        <v>74.0</v>
      </c>
      <c r="AE5" s="47">
        <v>108.0</v>
      </c>
      <c r="AF5" s="47">
        <v>3.0</v>
      </c>
      <c r="AG5" s="46">
        <v>76.0</v>
      </c>
      <c r="AH5" s="46">
        <v>100.0</v>
      </c>
      <c r="AI5" s="52">
        <v>6.0</v>
      </c>
    </row>
    <row r="6" ht="19.5" customHeight="1">
      <c r="A6" s="30">
        <v>3.0</v>
      </c>
      <c r="B6" s="31"/>
      <c r="C6" s="31"/>
      <c r="D6" s="32"/>
      <c r="E6" s="49"/>
      <c r="F6" s="53" t="s">
        <v>37</v>
      </c>
      <c r="G6" s="54" t="s">
        <v>38</v>
      </c>
      <c r="H6" s="36" t="s">
        <v>30</v>
      </c>
      <c r="I6" s="37"/>
      <c r="J6" s="38" t="s">
        <v>36</v>
      </c>
      <c r="K6" s="39">
        <f>AE4</f>
        <v>132</v>
      </c>
      <c r="L6" s="39">
        <f>AH5</f>
        <v>100</v>
      </c>
      <c r="M6" s="39">
        <f>AB6</f>
        <v>88</v>
      </c>
      <c r="N6" s="39">
        <f>Y7</f>
        <v>114</v>
      </c>
      <c r="O6" s="39">
        <f>IF((AD4+AG5+AA6+X7)=0,"",(AD4+AG5+AA6+X7))</f>
        <v>317</v>
      </c>
      <c r="P6" s="39">
        <f>IF(((AE4-AD4)+(AH5-AG5)+(AB6-AA6)+(Y7-X7))=0,"",((AE4-AD4)+(AH5-AG5)+(AB6-AA6)+(Y7-X7)))</f>
        <v>117</v>
      </c>
      <c r="Q6" s="39">
        <f>IF(ISNUMBER(AF4),(AF4+AI5+AC6+Z7),"")</f>
        <v>21</v>
      </c>
      <c r="R6" s="39">
        <f>IF((AE4+AH5+AB6+Y7)=0,"",(AE4+AH5+AB6+Y7))</f>
        <v>434</v>
      </c>
      <c r="S6" s="40" t="str">
        <f t="shared" si="1"/>
        <v>OK</v>
      </c>
      <c r="T6" s="37"/>
      <c r="U6" s="40">
        <f>'Výpočty'!U6</f>
        <v>27</v>
      </c>
      <c r="V6" s="41">
        <f t="shared" si="2"/>
        <v>120</v>
      </c>
      <c r="W6" s="42" t="s">
        <v>32</v>
      </c>
      <c r="X6" s="55">
        <v>79.0</v>
      </c>
      <c r="Y6" s="47">
        <v>98.0</v>
      </c>
      <c r="Z6" s="47">
        <v>4.0</v>
      </c>
      <c r="AA6" s="46">
        <v>72.0</v>
      </c>
      <c r="AB6" s="46">
        <v>88.0</v>
      </c>
      <c r="AC6" s="46">
        <v>8.0</v>
      </c>
      <c r="AD6" s="45">
        <v>83.0</v>
      </c>
      <c r="AE6" s="45">
        <v>128.0</v>
      </c>
      <c r="AF6" s="45">
        <v>0.0</v>
      </c>
      <c r="AG6" s="44">
        <v>79.0</v>
      </c>
      <c r="AH6" s="44">
        <v>122.0</v>
      </c>
      <c r="AI6" s="56">
        <v>0.0</v>
      </c>
    </row>
    <row r="7" ht="19.5" customHeight="1">
      <c r="A7" s="30">
        <v>4.0</v>
      </c>
      <c r="B7" s="31"/>
      <c r="C7" s="31"/>
      <c r="D7" s="32"/>
      <c r="E7" s="57"/>
      <c r="F7" s="58" t="s">
        <v>39</v>
      </c>
      <c r="G7" s="54" t="s">
        <v>40</v>
      </c>
      <c r="H7" s="36" t="s">
        <v>41</v>
      </c>
      <c r="I7" s="37"/>
      <c r="J7" s="38" t="s">
        <v>31</v>
      </c>
      <c r="K7" s="39">
        <f>AH4</f>
        <v>105</v>
      </c>
      <c r="L7" s="39">
        <f>AE5</f>
        <v>108</v>
      </c>
      <c r="M7" s="39">
        <f>Y6</f>
        <v>98</v>
      </c>
      <c r="N7" s="39">
        <f>AB7</f>
        <v>143</v>
      </c>
      <c r="O7" s="39">
        <f>IF((AG4+AD5+X6+AA7)=0,"",(AG4+AD5+X6+AA7))</f>
        <v>313</v>
      </c>
      <c r="P7" s="39">
        <f>IF(((AH4-AG4)+(AE5-AD5)+(Y6-X6)+(AB7-AA7))=0,"",((AH4-AG4)+(AE5-AD5)+(Y6-X6)+(AB7-AA7)))</f>
        <v>141</v>
      </c>
      <c r="Q7" s="39">
        <f>IF(ISNUMBER(AI4),(AI4+AF5+Z6+AC7),"")</f>
        <v>15</v>
      </c>
      <c r="R7" s="39">
        <f>IF((AH4+AE5+Y6+AB7)=0,"",(AH4+AE5+Y6+AB7))</f>
        <v>454</v>
      </c>
      <c r="S7" s="40" t="str">
        <f t="shared" si="1"/>
        <v>OK</v>
      </c>
      <c r="T7" s="37"/>
      <c r="U7" s="40">
        <f>'Výpočty'!U7</f>
        <v>24</v>
      </c>
      <c r="V7" s="41">
        <f t="shared" si="2"/>
        <v>120</v>
      </c>
      <c r="W7" s="42" t="s">
        <v>32</v>
      </c>
      <c r="X7" s="59">
        <v>81.0</v>
      </c>
      <c r="Y7" s="46">
        <v>114.0</v>
      </c>
      <c r="Z7" s="46">
        <v>4.0</v>
      </c>
      <c r="AA7" s="47">
        <v>82.0</v>
      </c>
      <c r="AB7" s="47">
        <v>143.0</v>
      </c>
      <c r="AC7" s="47">
        <v>2.0</v>
      </c>
      <c r="AD7" s="44">
        <v>84.0</v>
      </c>
      <c r="AE7" s="44">
        <v>120.0</v>
      </c>
      <c r="AF7" s="44">
        <v>1.0</v>
      </c>
      <c r="AG7" s="45">
        <v>91.0</v>
      </c>
      <c r="AH7" s="45">
        <v>154.0</v>
      </c>
      <c r="AI7" s="60">
        <v>0.0</v>
      </c>
    </row>
    <row r="8" ht="19.5" customHeight="1">
      <c r="A8" s="30">
        <v>5.0</v>
      </c>
      <c r="B8" s="31"/>
      <c r="C8" s="31"/>
      <c r="D8" s="32"/>
      <c r="E8" s="61">
        <v>0.4201388888888889</v>
      </c>
      <c r="F8" s="34" t="s">
        <v>42</v>
      </c>
      <c r="G8" s="62" t="s">
        <v>43</v>
      </c>
      <c r="H8" s="63" t="s">
        <v>44</v>
      </c>
      <c r="I8" s="64"/>
      <c r="J8" s="38" t="s">
        <v>36</v>
      </c>
      <c r="K8" s="65">
        <f>Y8</f>
        <v>109</v>
      </c>
      <c r="L8" s="65">
        <f>AB9</f>
        <v>122</v>
      </c>
      <c r="M8" s="65">
        <f>AH10</f>
        <v>110</v>
      </c>
      <c r="N8" s="65">
        <f>AE11</f>
        <v>128</v>
      </c>
      <c r="O8" s="65">
        <f>IF((X8+AA9+AG10+AD11)=0,"",(X8+AA9+AG10+AD11))</f>
        <v>351</v>
      </c>
      <c r="P8" s="65">
        <f>IF((Y8-X8)+(AB9-AA9)+(AH10-AG10)+(AE11-AD11)=0,"",(Y8-X8)+(AB9-AA9)+(AH10-AG10)+(AE11-AD11))</f>
        <v>118</v>
      </c>
      <c r="Q8" s="65">
        <f>IF(ISNUMBER(Z8),(Z8+AC9+AI10+AF11),"")</f>
        <v>11</v>
      </c>
      <c r="R8" s="65">
        <f>IF((Y8+AB9+AH10+AE11)=0,"",(Y8+AB9+AH10+AE11))</f>
        <v>469</v>
      </c>
      <c r="S8" s="66" t="str">
        <f t="shared" si="1"/>
        <v>OK</v>
      </c>
      <c r="T8" s="64"/>
      <c r="U8" s="66">
        <f>'Výpočty'!U8</f>
        <v>22</v>
      </c>
      <c r="V8" s="67">
        <f t="shared" si="2"/>
        <v>120</v>
      </c>
      <c r="W8" s="68" t="s">
        <v>32</v>
      </c>
      <c r="X8" s="43">
        <v>73.0</v>
      </c>
      <c r="Y8" s="44">
        <v>109.0</v>
      </c>
      <c r="Z8" s="44">
        <v>3.0</v>
      </c>
      <c r="AA8" s="45">
        <v>93.0</v>
      </c>
      <c r="AB8" s="45">
        <v>129.0</v>
      </c>
      <c r="AC8" s="45">
        <v>3.0</v>
      </c>
      <c r="AD8" s="46">
        <v>90.0</v>
      </c>
      <c r="AE8" s="46">
        <v>134.0</v>
      </c>
      <c r="AF8" s="46">
        <v>0.0</v>
      </c>
      <c r="AG8" s="47">
        <v>89.0</v>
      </c>
      <c r="AH8" s="47">
        <v>143.0</v>
      </c>
      <c r="AI8" s="48">
        <v>0.0</v>
      </c>
    </row>
    <row r="9" ht="19.5" customHeight="1">
      <c r="A9" s="30">
        <v>6.0</v>
      </c>
      <c r="B9" s="31"/>
      <c r="C9" s="31"/>
      <c r="D9" s="32"/>
      <c r="E9" s="49"/>
      <c r="F9" s="50" t="s">
        <v>45</v>
      </c>
      <c r="G9" s="62" t="s">
        <v>46</v>
      </c>
      <c r="H9" s="63" t="s">
        <v>30</v>
      </c>
      <c r="I9" s="64"/>
      <c r="J9" s="38" t="s">
        <v>47</v>
      </c>
      <c r="K9" s="65">
        <f>AB8</f>
        <v>129</v>
      </c>
      <c r="L9" s="65">
        <f>Y9</f>
        <v>120</v>
      </c>
      <c r="M9" s="65">
        <f>AE10</f>
        <v>144</v>
      </c>
      <c r="N9" s="65">
        <f>AH11</f>
        <v>115</v>
      </c>
      <c r="O9" s="65">
        <f>IF((AA8+X9+AD10+AG11)=0,"",(AA8+X9+AD10+AG11))</f>
        <v>329</v>
      </c>
      <c r="P9" s="65">
        <f>IF((AB8-AA8)+(Y9-X9)+(AE10-AD10)+(AH11-AG11)=0,"",(AB8-AA8)+(Y9-X9)+(AE10-AD10)+(AH11-AG11))</f>
        <v>179</v>
      </c>
      <c r="Q9" s="65">
        <f>IF(ISNUMBER(AC8),(AC8+Z9+AF10+AI11),"")</f>
        <v>11</v>
      </c>
      <c r="R9" s="65">
        <f>IF((AB8+Y9+AE10+AH11)=0,"",(AB8+Y9+AE10+AH11))</f>
        <v>508</v>
      </c>
      <c r="S9" s="66" t="str">
        <f t="shared" si="1"/>
        <v>OK</v>
      </c>
      <c r="T9" s="64"/>
      <c r="U9" s="66">
        <f>'Výpočty'!U9</f>
        <v>16</v>
      </c>
      <c r="V9" s="67">
        <f t="shared" si="2"/>
        <v>60</v>
      </c>
      <c r="W9" s="68" t="s">
        <v>32</v>
      </c>
      <c r="X9" s="51">
        <v>67.0</v>
      </c>
      <c r="Y9" s="45">
        <v>120.0</v>
      </c>
      <c r="Z9" s="45">
        <v>1.0</v>
      </c>
      <c r="AA9" s="44">
        <v>87.0</v>
      </c>
      <c r="AB9" s="44">
        <v>122.0</v>
      </c>
      <c r="AC9" s="44">
        <v>1.0</v>
      </c>
      <c r="AD9" s="47">
        <v>86.0</v>
      </c>
      <c r="AE9" s="47">
        <v>120.0</v>
      </c>
      <c r="AF9" s="47">
        <v>3.0</v>
      </c>
      <c r="AG9" s="46">
        <v>88.0</v>
      </c>
      <c r="AH9" s="46">
        <v>133.0</v>
      </c>
      <c r="AI9" s="52">
        <v>2.0</v>
      </c>
    </row>
    <row r="10" ht="19.5" customHeight="1">
      <c r="A10" s="30">
        <v>7.0</v>
      </c>
      <c r="B10" s="31"/>
      <c r="C10" s="31"/>
      <c r="D10" s="32"/>
      <c r="E10" s="49"/>
      <c r="F10" s="53" t="s">
        <v>48</v>
      </c>
      <c r="G10" s="62" t="s">
        <v>49</v>
      </c>
      <c r="H10" s="63" t="s">
        <v>44</v>
      </c>
      <c r="I10" s="64"/>
      <c r="J10" s="38" t="s">
        <v>36</v>
      </c>
      <c r="K10" s="65">
        <f>AE8</f>
        <v>134</v>
      </c>
      <c r="L10" s="65">
        <f>AH9</f>
        <v>133</v>
      </c>
      <c r="M10" s="65">
        <f>AB10</f>
        <v>126</v>
      </c>
      <c r="N10" s="65">
        <f>Y11</f>
        <v>143</v>
      </c>
      <c r="O10" s="65">
        <f>IF((AD8+AG9+AA10+X11)=0,"",(AD8+AG9+AA10+X11))</f>
        <v>373</v>
      </c>
      <c r="P10" s="65">
        <f>IF(((AE8-AD8)+(AH9-AG9)+(AB10-AA10)+(Y11-X11))=0,"",((AE8-AD8)+(AH9-AG9)+(AB10-AA10)+(Y11-X11)))</f>
        <v>163</v>
      </c>
      <c r="Q10" s="65">
        <f>IF(ISNUMBER(AF8),(AF8+AI9+AC10+Z11),"")</f>
        <v>4</v>
      </c>
      <c r="R10" s="65">
        <f>IF((AE8+AH9+AB10+Y11)=0,"",(AE8+AH9+AB10+Y11))</f>
        <v>536</v>
      </c>
      <c r="S10" s="66" t="str">
        <f t="shared" si="1"/>
        <v>OK</v>
      </c>
      <c r="T10" s="64"/>
      <c r="U10" s="66">
        <f>'Výpočty'!U10</f>
        <v>9</v>
      </c>
      <c r="V10" s="67">
        <f t="shared" si="2"/>
        <v>120</v>
      </c>
      <c r="W10" s="68" t="s">
        <v>32</v>
      </c>
      <c r="X10" s="55">
        <v>90.0</v>
      </c>
      <c r="Y10" s="47">
        <v>117.0</v>
      </c>
      <c r="Z10" s="47">
        <v>5.0</v>
      </c>
      <c r="AA10" s="46">
        <v>91.0</v>
      </c>
      <c r="AB10" s="46">
        <v>126.0</v>
      </c>
      <c r="AC10" s="46">
        <v>2.0</v>
      </c>
      <c r="AD10" s="45">
        <v>81.0</v>
      </c>
      <c r="AE10" s="45">
        <v>144.0</v>
      </c>
      <c r="AF10" s="45">
        <v>3.0</v>
      </c>
      <c r="AG10" s="44">
        <v>88.0</v>
      </c>
      <c r="AH10" s="44">
        <v>110.0</v>
      </c>
      <c r="AI10" s="56">
        <v>2.0</v>
      </c>
    </row>
    <row r="11" ht="19.5" customHeight="1">
      <c r="A11" s="30">
        <v>8.0</v>
      </c>
      <c r="B11" s="31"/>
      <c r="C11" s="31"/>
      <c r="D11" s="32"/>
      <c r="E11" s="57"/>
      <c r="F11" s="58" t="s">
        <v>50</v>
      </c>
      <c r="G11" s="62" t="s">
        <v>51</v>
      </c>
      <c r="H11" s="63" t="s">
        <v>52</v>
      </c>
      <c r="I11" s="64"/>
      <c r="J11" s="38" t="s">
        <v>36</v>
      </c>
      <c r="K11" s="65">
        <f>AH8</f>
        <v>143</v>
      </c>
      <c r="L11" s="65">
        <f>AE9</f>
        <v>120</v>
      </c>
      <c r="M11" s="65">
        <f>Y10</f>
        <v>117</v>
      </c>
      <c r="N11" s="65">
        <f>AB11</f>
        <v>130</v>
      </c>
      <c r="O11" s="65">
        <f>IF((AG8+AD9+X10+AA11)=0,"",(AG8+AD9+X10+AA11))</f>
        <v>344</v>
      </c>
      <c r="P11" s="65">
        <f>IF(((AH8-AG8)+(AE9-AD9)+(Y10-X10)+(AB11-AA11))=0,"",((AH8-AG8)+(AE9-AD9)+(Y10-X10)+(AB11-AA11)))</f>
        <v>166</v>
      </c>
      <c r="Q11" s="65">
        <f>IF(ISNUMBER(AI8),(AI8+AF9+Z10+AC11),"")</f>
        <v>8</v>
      </c>
      <c r="R11" s="65">
        <f>IF((AH8+AE9+Y10+AB11)=0,"",(AH8+AE9+Y10+AB11))</f>
        <v>510</v>
      </c>
      <c r="S11" s="66" t="str">
        <f t="shared" si="1"/>
        <v>OK</v>
      </c>
      <c r="T11" s="64"/>
      <c r="U11" s="66">
        <f>'Výpočty'!U11</f>
        <v>13</v>
      </c>
      <c r="V11" s="67">
        <f t="shared" si="2"/>
        <v>120</v>
      </c>
      <c r="W11" s="68" t="s">
        <v>32</v>
      </c>
      <c r="X11" s="59">
        <v>104.0</v>
      </c>
      <c r="Y11" s="46">
        <v>143.0</v>
      </c>
      <c r="Z11" s="46">
        <v>0.0</v>
      </c>
      <c r="AA11" s="47">
        <v>79.0</v>
      </c>
      <c r="AB11" s="47">
        <v>130.0</v>
      </c>
      <c r="AC11" s="47">
        <v>0.0</v>
      </c>
      <c r="AD11" s="44">
        <v>103.0</v>
      </c>
      <c r="AE11" s="44">
        <v>128.0</v>
      </c>
      <c r="AF11" s="44">
        <v>5.0</v>
      </c>
      <c r="AG11" s="45">
        <v>88.0</v>
      </c>
      <c r="AH11" s="45">
        <v>115.0</v>
      </c>
      <c r="AI11" s="60">
        <v>4.0</v>
      </c>
    </row>
    <row r="12" ht="19.5" customHeight="1">
      <c r="A12" s="30">
        <v>9.0</v>
      </c>
      <c r="B12" s="31"/>
      <c r="C12" s="31"/>
      <c r="D12" s="32"/>
      <c r="E12" s="33">
        <v>0.4652777777777778</v>
      </c>
      <c r="F12" s="34" t="s">
        <v>53</v>
      </c>
      <c r="G12" s="35" t="s">
        <v>54</v>
      </c>
      <c r="H12" s="36" t="s">
        <v>55</v>
      </c>
      <c r="I12" s="37"/>
      <c r="J12" s="38" t="s">
        <v>36</v>
      </c>
      <c r="K12" s="39">
        <f>Y12</f>
        <v>100</v>
      </c>
      <c r="L12" s="39">
        <f>AB13</f>
        <v>104</v>
      </c>
      <c r="M12" s="39">
        <f>AH14</f>
        <v>107</v>
      </c>
      <c r="N12" s="39">
        <f>AE15</f>
        <v>129</v>
      </c>
      <c r="O12" s="39">
        <f>IF((X12+AA13+AG14+AD15)=0,"",(X12+AA13+AG14+AD15))</f>
        <v>313</v>
      </c>
      <c r="P12" s="39">
        <f>IF((Y12-X12)+(AB13-AA13)+(AH14-AG14)+(AE15-AD15)=0,"",(Y12-X12)+(AB13-AA13)+(AH14-AG14)+(AE15-AD15))</f>
        <v>127</v>
      </c>
      <c r="Q12" s="39">
        <f>IF(ISNUMBER(Z12),(Z12+AC13+AI14+AF15),"")</f>
        <v>12</v>
      </c>
      <c r="R12" s="39">
        <f>IF((Y12+AB13+AH14+AE15)=0,"",(Y12+AB13+AH14+AE15))</f>
        <v>440</v>
      </c>
      <c r="S12" s="40" t="str">
        <f t="shared" si="1"/>
        <v>OK</v>
      </c>
      <c r="T12" s="37"/>
      <c r="U12" s="40">
        <f>'Výpočty'!U12</f>
        <v>26</v>
      </c>
      <c r="V12" s="41">
        <f t="shared" si="2"/>
        <v>120</v>
      </c>
      <c r="W12" s="42" t="s">
        <v>32</v>
      </c>
      <c r="X12" s="43">
        <v>74.0</v>
      </c>
      <c r="Y12" s="44">
        <v>100.0</v>
      </c>
      <c r="Z12" s="44">
        <v>4.0</v>
      </c>
      <c r="AA12" s="45">
        <v>90.0</v>
      </c>
      <c r="AB12" s="45">
        <v>128.0</v>
      </c>
      <c r="AC12" s="45">
        <v>4.0</v>
      </c>
      <c r="AD12" s="46">
        <v>84.0</v>
      </c>
      <c r="AE12" s="46">
        <v>109.0</v>
      </c>
      <c r="AF12" s="46">
        <v>3.0</v>
      </c>
      <c r="AG12" s="47">
        <v>80.0</v>
      </c>
      <c r="AH12" s="47">
        <v>121.0</v>
      </c>
      <c r="AI12" s="48">
        <v>2.0</v>
      </c>
    </row>
    <row r="13" ht="19.5" customHeight="1">
      <c r="A13" s="30">
        <v>10.0</v>
      </c>
      <c r="B13" s="31"/>
      <c r="C13" s="31"/>
      <c r="D13" s="32"/>
      <c r="E13" s="49"/>
      <c r="F13" s="50" t="s">
        <v>56</v>
      </c>
      <c r="G13" s="35" t="s">
        <v>57</v>
      </c>
      <c r="H13" s="36" t="s">
        <v>35</v>
      </c>
      <c r="I13" s="37"/>
      <c r="J13" s="38" t="s">
        <v>36</v>
      </c>
      <c r="K13" s="39">
        <f>AB12</f>
        <v>128</v>
      </c>
      <c r="L13" s="39">
        <f>Y13</f>
        <v>135</v>
      </c>
      <c r="M13" s="39">
        <f>AE14</f>
        <v>144</v>
      </c>
      <c r="N13" s="39">
        <f>AH15</f>
        <v>141</v>
      </c>
      <c r="O13" s="39">
        <f>IF((AA12+X13+AD14+AG15)=0,"",(AA12+X13+AD14+AG15))</f>
        <v>387</v>
      </c>
      <c r="P13" s="39">
        <f>IF((AB12-AA12)+(Y13-X13)+(AE14-AD14)+(AH15-AG15)=0,"",(AB12-AA12)+(Y13-X13)+(AE14-AD14)+(AH15-AG15))</f>
        <v>161</v>
      </c>
      <c r="Q13" s="39">
        <f>IF(ISNUMBER(AC12),(AC12+Z13+AF14+AI15),"")</f>
        <v>12</v>
      </c>
      <c r="R13" s="39">
        <f>IF((AB12+Y13+AE14+AH15)=0,"",(AB12+Y13+AE14+AH15))</f>
        <v>548</v>
      </c>
      <c r="S13" s="40" t="str">
        <f t="shared" si="1"/>
        <v>OK</v>
      </c>
      <c r="T13" s="37"/>
      <c r="U13" s="40">
        <f>'Výpočty'!U13</f>
        <v>3</v>
      </c>
      <c r="V13" s="41">
        <f t="shared" si="2"/>
        <v>120</v>
      </c>
      <c r="W13" s="42" t="s">
        <v>32</v>
      </c>
      <c r="X13" s="51">
        <v>102.0</v>
      </c>
      <c r="Y13" s="45">
        <v>135.0</v>
      </c>
      <c r="Z13" s="45">
        <v>4.0</v>
      </c>
      <c r="AA13" s="44">
        <v>79.0</v>
      </c>
      <c r="AB13" s="44">
        <v>104.0</v>
      </c>
      <c r="AC13" s="44">
        <v>3.0</v>
      </c>
      <c r="AD13" s="47">
        <v>95.0</v>
      </c>
      <c r="AE13" s="47">
        <v>149.0</v>
      </c>
      <c r="AF13" s="47">
        <v>0.0</v>
      </c>
      <c r="AG13" s="46">
        <v>79.0</v>
      </c>
      <c r="AH13" s="46">
        <v>105.0</v>
      </c>
      <c r="AI13" s="52">
        <v>8.0</v>
      </c>
    </row>
    <row r="14" ht="19.5" customHeight="1">
      <c r="A14" s="30">
        <v>11.0</v>
      </c>
      <c r="B14" s="31"/>
      <c r="C14" s="31"/>
      <c r="D14" s="32"/>
      <c r="E14" s="49"/>
      <c r="F14" s="53" t="s">
        <v>58</v>
      </c>
      <c r="G14" s="54" t="s">
        <v>59</v>
      </c>
      <c r="H14" s="36" t="s">
        <v>55</v>
      </c>
      <c r="I14" s="37"/>
      <c r="J14" s="38" t="s">
        <v>36</v>
      </c>
      <c r="K14" s="39">
        <f>AE12</f>
        <v>109</v>
      </c>
      <c r="L14" s="39">
        <f>AH13</f>
        <v>105</v>
      </c>
      <c r="M14" s="39">
        <f>AB14</f>
        <v>96</v>
      </c>
      <c r="N14" s="39">
        <f>Y15</f>
        <v>99</v>
      </c>
      <c r="O14" s="39">
        <f>IF((AD12+AG13+AA14+X15)=0,"",(AD12+AG13+AA14+X15))</f>
        <v>306</v>
      </c>
      <c r="P14" s="39">
        <f>IF(((AE12-AD12)+(AH13-AG13)+(AB14-AA14)+(Y15-X15))=0,"",((AE12-AD12)+(AH13-AG13)+(AB14-AA14)+(Y15-X15)))</f>
        <v>103</v>
      </c>
      <c r="Q14" s="39">
        <f>IF(ISNUMBER(AF12),(AF12+AI13+AC14+Z15),"")</f>
        <v>19</v>
      </c>
      <c r="R14" s="39">
        <f>IF((AE12+AH13+AB14+Y15)=0,"",(AE12+AH13+AB14+Y15))</f>
        <v>409</v>
      </c>
      <c r="S14" s="40" t="str">
        <f t="shared" si="1"/>
        <v>OK</v>
      </c>
      <c r="T14" s="37"/>
      <c r="U14" s="40">
        <f>'Výpočty'!U14</f>
        <v>29</v>
      </c>
      <c r="V14" s="41">
        <f t="shared" si="2"/>
        <v>120</v>
      </c>
      <c r="W14" s="42" t="s">
        <v>32</v>
      </c>
      <c r="X14" s="55">
        <v>93.0</v>
      </c>
      <c r="Y14" s="47">
        <v>128.0</v>
      </c>
      <c r="Z14" s="47">
        <v>5.0</v>
      </c>
      <c r="AA14" s="46">
        <v>69.0</v>
      </c>
      <c r="AB14" s="46">
        <v>96.0</v>
      </c>
      <c r="AC14" s="46">
        <v>4.0</v>
      </c>
      <c r="AD14" s="45">
        <v>108.0</v>
      </c>
      <c r="AE14" s="45">
        <v>144.0</v>
      </c>
      <c r="AF14" s="45">
        <v>2.0</v>
      </c>
      <c r="AG14" s="44">
        <v>72.0</v>
      </c>
      <c r="AH14" s="44">
        <v>107.0</v>
      </c>
      <c r="AI14" s="56">
        <v>4.0</v>
      </c>
    </row>
    <row r="15" ht="19.5" customHeight="1">
      <c r="A15" s="30">
        <v>12.0</v>
      </c>
      <c r="B15" s="31"/>
      <c r="C15" s="31"/>
      <c r="D15" s="32"/>
      <c r="E15" s="57"/>
      <c r="F15" s="58" t="s">
        <v>60</v>
      </c>
      <c r="G15" s="35" t="s">
        <v>61</v>
      </c>
      <c r="H15" s="36" t="s">
        <v>35</v>
      </c>
      <c r="I15" s="37"/>
      <c r="J15" s="38" t="s">
        <v>36</v>
      </c>
      <c r="K15" s="39">
        <f>AH12</f>
        <v>121</v>
      </c>
      <c r="L15" s="39">
        <f>AE13</f>
        <v>149</v>
      </c>
      <c r="M15" s="39">
        <f>Y14</f>
        <v>128</v>
      </c>
      <c r="N15" s="39">
        <f>AB15</f>
        <v>135</v>
      </c>
      <c r="O15" s="39">
        <f>IF((AG12+AD13+X14+AA15)=0,"",(AG12+AD13+X14+AA15))</f>
        <v>358</v>
      </c>
      <c r="P15" s="39">
        <f>IF(((AH12-AG12)+(AE13-AD13)+(Y14-X14)+(AB15-AA15))=0,"",((AH12-AG12)+(AE13-AD13)+(Y14-X14)+(AB15-AA15)))</f>
        <v>175</v>
      </c>
      <c r="Q15" s="39">
        <f>IF(ISNUMBER(AI12),(AI12+AF13+Z14+AC15),"")</f>
        <v>9</v>
      </c>
      <c r="R15" s="39">
        <f>IF((AH12+AE13+Y14+AB15)=0,"",(AH12+AE13+Y14+AB15))</f>
        <v>533</v>
      </c>
      <c r="S15" s="40" t="str">
        <f t="shared" si="1"/>
        <v>OK</v>
      </c>
      <c r="T15" s="37"/>
      <c r="U15" s="40">
        <f>'Výpočty'!U15</f>
        <v>11</v>
      </c>
      <c r="V15" s="41">
        <f t="shared" si="2"/>
        <v>120</v>
      </c>
      <c r="W15" s="42" t="s">
        <v>32</v>
      </c>
      <c r="X15" s="59">
        <v>74.0</v>
      </c>
      <c r="Y15" s="46">
        <v>99.0</v>
      </c>
      <c r="Z15" s="46">
        <v>4.0</v>
      </c>
      <c r="AA15" s="47">
        <v>90.0</v>
      </c>
      <c r="AB15" s="47">
        <v>135.0</v>
      </c>
      <c r="AC15" s="47">
        <v>2.0</v>
      </c>
      <c r="AD15" s="44">
        <v>88.0</v>
      </c>
      <c r="AE15" s="44">
        <v>129.0</v>
      </c>
      <c r="AF15" s="44">
        <v>1.0</v>
      </c>
      <c r="AG15" s="45">
        <v>87.0</v>
      </c>
      <c r="AH15" s="45">
        <v>141.0</v>
      </c>
      <c r="AI15" s="60">
        <v>2.0</v>
      </c>
    </row>
    <row r="16" ht="19.5" customHeight="1">
      <c r="A16" s="30">
        <v>13.0</v>
      </c>
      <c r="B16" s="31"/>
      <c r="C16" s="31"/>
      <c r="D16" s="32"/>
      <c r="E16" s="61">
        <v>0.5104166666666666</v>
      </c>
      <c r="F16" s="34" t="s">
        <v>62</v>
      </c>
      <c r="G16" s="62" t="s">
        <v>63</v>
      </c>
      <c r="H16" s="63" t="s">
        <v>35</v>
      </c>
      <c r="I16" s="64"/>
      <c r="J16" s="38" t="s">
        <v>36</v>
      </c>
      <c r="K16" s="65">
        <f>Y16</f>
        <v>113</v>
      </c>
      <c r="L16" s="65">
        <f>AB17</f>
        <v>107</v>
      </c>
      <c r="M16" s="65">
        <f>AH18</f>
        <v>111</v>
      </c>
      <c r="N16" s="65">
        <f>AE19</f>
        <v>96</v>
      </c>
      <c r="O16" s="65">
        <f>IF((X16+AA17+AG18+AD19)=0,"",(X16+AA17+AG18+AD19))</f>
        <v>332</v>
      </c>
      <c r="P16" s="65">
        <f>IF((Y16-X16)+(AB17-AA17)+(AH18-AG18)+(AE19-AD19)=0,"",(Y16-X16)+(AB17-AA17)+(AH18-AG18)+(AE19-AD19))</f>
        <v>95</v>
      </c>
      <c r="Q16" s="65">
        <f>IF(ISNUMBER(Z16),(Z16+AC17+AI18+AF19),"")</f>
        <v>21</v>
      </c>
      <c r="R16" s="65">
        <f>IF((Y16+AB17+AH18+AE19)=0,"",(Y16+AB17+AH18+AE19))</f>
        <v>427</v>
      </c>
      <c r="S16" s="66" t="str">
        <f t="shared" si="1"/>
        <v>OK</v>
      </c>
      <c r="T16" s="64"/>
      <c r="U16" s="66">
        <f>'Výpočty'!U16</f>
        <v>28</v>
      </c>
      <c r="V16" s="67">
        <f t="shared" si="2"/>
        <v>120</v>
      </c>
      <c r="W16" s="68" t="s">
        <v>32</v>
      </c>
      <c r="X16" s="43">
        <v>78.0</v>
      </c>
      <c r="Y16" s="44">
        <v>113.0</v>
      </c>
      <c r="Z16" s="44">
        <v>4.0</v>
      </c>
      <c r="AA16" s="45">
        <v>85.0</v>
      </c>
      <c r="AB16" s="45">
        <v>130.0</v>
      </c>
      <c r="AC16" s="45">
        <v>0.0</v>
      </c>
      <c r="AD16" s="46">
        <v>100.0</v>
      </c>
      <c r="AE16" s="46">
        <v>124.0</v>
      </c>
      <c r="AF16" s="46">
        <v>3.0</v>
      </c>
      <c r="AG16" s="47">
        <v>82.0</v>
      </c>
      <c r="AH16" s="47">
        <v>127.0</v>
      </c>
      <c r="AI16" s="48">
        <v>2.0</v>
      </c>
    </row>
    <row r="17" ht="19.5" customHeight="1">
      <c r="A17" s="30">
        <v>14.0</v>
      </c>
      <c r="B17" s="31"/>
      <c r="C17" s="31"/>
      <c r="D17" s="32"/>
      <c r="E17" s="49"/>
      <c r="F17" s="50" t="s">
        <v>64</v>
      </c>
      <c r="G17" s="62" t="s">
        <v>65</v>
      </c>
      <c r="H17" s="63" t="s">
        <v>66</v>
      </c>
      <c r="I17" s="64"/>
      <c r="J17" s="38" t="s">
        <v>67</v>
      </c>
      <c r="K17" s="65">
        <f>AB16</f>
        <v>130</v>
      </c>
      <c r="L17" s="65">
        <f>Y17</f>
        <v>134</v>
      </c>
      <c r="M17" s="65">
        <f>AE18</f>
        <v>140</v>
      </c>
      <c r="N17" s="65">
        <f>AH19</f>
        <v>139</v>
      </c>
      <c r="O17" s="65">
        <f>IF((AA16+X17+AD18+AG19)=0,"",(AA16+X17+AD18+AG19))</f>
        <v>341</v>
      </c>
      <c r="P17" s="65">
        <f>IF((AB16-AA16)+(Y17-X17)+(AE18-AD18)+(AH19-AG19)=0,"",(AB16-AA16)+(Y17-X17)+(AE18-AD18)+(AH19-AG19))</f>
        <v>202</v>
      </c>
      <c r="Q17" s="65">
        <f>IF(ISNUMBER(AC16),(AC16+Z17+AF18+AI19),"")</f>
        <v>1</v>
      </c>
      <c r="R17" s="65">
        <f>IF((AB16+Y17+AE18+AH19)=0,"",(AB16+Y17+AE18+AH19))</f>
        <v>543</v>
      </c>
      <c r="S17" s="66" t="str">
        <f t="shared" si="1"/>
        <v>OK</v>
      </c>
      <c r="T17" s="64"/>
      <c r="U17" s="66">
        <f>'Výpočty'!U17</f>
        <v>5</v>
      </c>
      <c r="V17" s="67">
        <f t="shared" si="2"/>
        <v>120</v>
      </c>
      <c r="W17" s="68" t="s">
        <v>32</v>
      </c>
      <c r="X17" s="51">
        <v>81.0</v>
      </c>
      <c r="Y17" s="45">
        <v>134.0</v>
      </c>
      <c r="Z17" s="45">
        <v>1.0</v>
      </c>
      <c r="AA17" s="44">
        <v>90.0</v>
      </c>
      <c r="AB17" s="44">
        <v>107.0</v>
      </c>
      <c r="AC17" s="44">
        <v>6.0</v>
      </c>
      <c r="AD17" s="47">
        <v>69.0</v>
      </c>
      <c r="AE17" s="47">
        <v>111.0</v>
      </c>
      <c r="AF17" s="47">
        <v>3.0</v>
      </c>
      <c r="AG17" s="46">
        <v>87.0</v>
      </c>
      <c r="AH17" s="46">
        <v>120.0</v>
      </c>
      <c r="AI17" s="52">
        <v>5.0</v>
      </c>
    </row>
    <row r="18" ht="19.5" customHeight="1">
      <c r="A18" s="30">
        <v>15.0</v>
      </c>
      <c r="B18" s="31"/>
      <c r="C18" s="31"/>
      <c r="D18" s="32"/>
      <c r="E18" s="49"/>
      <c r="F18" s="53" t="s">
        <v>68</v>
      </c>
      <c r="G18" s="62" t="s">
        <v>69</v>
      </c>
      <c r="H18" s="63" t="s">
        <v>35</v>
      </c>
      <c r="I18" s="64"/>
      <c r="J18" s="38" t="s">
        <v>36</v>
      </c>
      <c r="K18" s="65">
        <f>AE16</f>
        <v>124</v>
      </c>
      <c r="L18" s="65">
        <f>AH17</f>
        <v>120</v>
      </c>
      <c r="M18" s="65">
        <f>AB18</f>
        <v>146</v>
      </c>
      <c r="N18" s="65">
        <f>Y19</f>
        <v>147</v>
      </c>
      <c r="O18" s="65">
        <f>IF((AD16+AG17+AA18+X19)=0,"",(AD16+AG17+AA18+X19))</f>
        <v>384</v>
      </c>
      <c r="P18" s="65">
        <f>IF(((AE16-AD16)+(AH17-AG17)+(AB18-AA18)+(Y19-X19))=0,"",((AE16-AD16)+(AH17-AG17)+(AB18-AA18)+(Y19-X19)))</f>
        <v>153</v>
      </c>
      <c r="Q18" s="65">
        <f>IF(ISNUMBER(AF16),(AF16+AI17+AC18+Z19),"")</f>
        <v>9</v>
      </c>
      <c r="R18" s="65">
        <f>IF((AE16+AH17+AB18+Y19)=0,"",(AE16+AH17+AB18+Y19))</f>
        <v>537</v>
      </c>
      <c r="S18" s="66" t="str">
        <f t="shared" si="1"/>
        <v>OK</v>
      </c>
      <c r="T18" s="64"/>
      <c r="U18" s="66">
        <f>'Výpočty'!U18</f>
        <v>7</v>
      </c>
      <c r="V18" s="67">
        <f t="shared" si="2"/>
        <v>120</v>
      </c>
      <c r="W18" s="68" t="s">
        <v>32</v>
      </c>
      <c r="X18" s="55">
        <v>67.0</v>
      </c>
      <c r="Y18" s="47">
        <v>110.0</v>
      </c>
      <c r="Z18" s="47">
        <v>6.0</v>
      </c>
      <c r="AA18" s="46">
        <v>95.0</v>
      </c>
      <c r="AB18" s="46">
        <v>146.0</v>
      </c>
      <c r="AC18" s="46">
        <v>1.0</v>
      </c>
      <c r="AD18" s="45">
        <v>88.0</v>
      </c>
      <c r="AE18" s="45">
        <v>140.0</v>
      </c>
      <c r="AF18" s="45">
        <v>0.0</v>
      </c>
      <c r="AG18" s="44">
        <v>84.0</v>
      </c>
      <c r="AH18" s="44">
        <v>111.0</v>
      </c>
      <c r="AI18" s="56">
        <v>3.0</v>
      </c>
    </row>
    <row r="19" ht="19.5" customHeight="1">
      <c r="A19" s="30">
        <v>16.0</v>
      </c>
      <c r="B19" s="31"/>
      <c r="C19" s="31"/>
      <c r="D19" s="32"/>
      <c r="E19" s="57"/>
      <c r="F19" s="58" t="s">
        <v>70</v>
      </c>
      <c r="G19" s="62" t="s">
        <v>71</v>
      </c>
      <c r="H19" s="63" t="s">
        <v>66</v>
      </c>
      <c r="I19" s="64"/>
      <c r="J19" s="38" t="s">
        <v>47</v>
      </c>
      <c r="K19" s="65">
        <f>AH16</f>
        <v>127</v>
      </c>
      <c r="L19" s="65">
        <f>AE17</f>
        <v>111</v>
      </c>
      <c r="M19" s="65">
        <f>Y18</f>
        <v>110</v>
      </c>
      <c r="N19" s="65">
        <f>AB19</f>
        <v>104</v>
      </c>
      <c r="O19" s="65">
        <f>IF((AG16+AD17+X18+AA19)=0,"",(AG16+AD17+X18+AA19))</f>
        <v>296</v>
      </c>
      <c r="P19" s="65">
        <f>IF(((AH16-AG16)+(AE17-AD17)+(Y18-X18)+(AB19-AA19))=0,"",((AH16-AG16)+(AE17-AD17)+(Y18-X18)+(AB19-AA19)))</f>
        <v>156</v>
      </c>
      <c r="Q19" s="65">
        <f>IF(ISNUMBER(AI16),(AI16+AF17+Z18+AC19),"")</f>
        <v>13</v>
      </c>
      <c r="R19" s="65">
        <f>IF((AH16+AE17+Y18+AB19)=0,"",(AH16+AE17+Y18+AB19))</f>
        <v>452</v>
      </c>
      <c r="S19" s="66" t="str">
        <f t="shared" si="1"/>
        <v>OK</v>
      </c>
      <c r="T19" s="64"/>
      <c r="U19" s="66">
        <f>'Výpočty'!U19</f>
        <v>25</v>
      </c>
      <c r="V19" s="67">
        <f t="shared" si="2"/>
        <v>60</v>
      </c>
      <c r="W19" s="68" t="s">
        <v>32</v>
      </c>
      <c r="X19" s="59">
        <v>102.0</v>
      </c>
      <c r="Y19" s="46">
        <v>147.0</v>
      </c>
      <c r="Z19" s="46">
        <v>0.0</v>
      </c>
      <c r="AA19" s="47">
        <v>78.0</v>
      </c>
      <c r="AB19" s="47">
        <v>104.0</v>
      </c>
      <c r="AC19" s="47">
        <v>2.0</v>
      </c>
      <c r="AD19" s="44">
        <v>80.0</v>
      </c>
      <c r="AE19" s="44">
        <v>96.0</v>
      </c>
      <c r="AF19" s="44">
        <v>8.0</v>
      </c>
      <c r="AG19" s="45">
        <v>87.0</v>
      </c>
      <c r="AH19" s="45">
        <v>139.0</v>
      </c>
      <c r="AI19" s="60">
        <v>0.0</v>
      </c>
    </row>
    <row r="20" ht="19.5" customHeight="1">
      <c r="A20" s="30">
        <v>17.0</v>
      </c>
      <c r="B20" s="31"/>
      <c r="C20" s="31"/>
      <c r="D20" s="32"/>
      <c r="E20" s="33">
        <v>0.5555555555555556</v>
      </c>
      <c r="F20" s="34" t="s">
        <v>72</v>
      </c>
      <c r="G20" s="35" t="s">
        <v>73</v>
      </c>
      <c r="H20" s="36" t="s">
        <v>55</v>
      </c>
      <c r="I20" s="37"/>
      <c r="J20" s="38" t="s">
        <v>36</v>
      </c>
      <c r="K20" s="39">
        <f>Y20</f>
        <v>124</v>
      </c>
      <c r="L20" s="39">
        <f>AB21</f>
        <v>126</v>
      </c>
      <c r="M20" s="39">
        <f>AH22</f>
        <v>116</v>
      </c>
      <c r="N20" s="39">
        <f>AE23</f>
        <v>121</v>
      </c>
      <c r="O20" s="39">
        <f>IF((X20+AA21+AG22+AD23)=0,"",(X20+AA21+AG22+AD23))</f>
        <v>349</v>
      </c>
      <c r="P20" s="39">
        <f>IF((Y20-X20)+(AB21-AA21)+(AH22-AG22)+(AE23-AD23)=0,"",(Y20-X20)+(AB21-AA21)+(AH22-AG22)+(AE23-AD23))</f>
        <v>138</v>
      </c>
      <c r="Q20" s="39">
        <f>IF(ISNUMBER(Z20),(Z20+AC21+AI22+AF23),"")</f>
        <v>13</v>
      </c>
      <c r="R20" s="39">
        <f>IF((Y20+AB21+AH22+AE23)=0,"",(Y20+AB21+AH22+AE23))</f>
        <v>487</v>
      </c>
      <c r="S20" s="40" t="str">
        <f t="shared" si="1"/>
        <v>OK</v>
      </c>
      <c r="T20" s="37"/>
      <c r="U20" s="40">
        <f>'Výpočty'!U20</f>
        <v>20</v>
      </c>
      <c r="V20" s="41">
        <f t="shared" si="2"/>
        <v>120</v>
      </c>
      <c r="W20" s="42" t="s">
        <v>32</v>
      </c>
      <c r="X20" s="43">
        <v>88.0</v>
      </c>
      <c r="Y20" s="44">
        <v>124.0</v>
      </c>
      <c r="Z20" s="44">
        <v>3.0</v>
      </c>
      <c r="AA20" s="45">
        <v>87.0</v>
      </c>
      <c r="AB20" s="45">
        <v>131.0</v>
      </c>
      <c r="AC20" s="45">
        <v>1.0</v>
      </c>
      <c r="AD20" s="46">
        <v>84.0</v>
      </c>
      <c r="AE20" s="46">
        <v>138.0</v>
      </c>
      <c r="AF20" s="46">
        <v>1.0</v>
      </c>
      <c r="AG20" s="47">
        <v>91.0</v>
      </c>
      <c r="AH20" s="47">
        <v>136.0</v>
      </c>
      <c r="AI20" s="48">
        <v>0.0</v>
      </c>
    </row>
    <row r="21" ht="19.5" customHeight="1">
      <c r="A21" s="30">
        <v>18.0</v>
      </c>
      <c r="B21" s="31"/>
      <c r="C21" s="31"/>
      <c r="D21" s="32"/>
      <c r="E21" s="49"/>
      <c r="F21" s="50" t="s">
        <v>74</v>
      </c>
      <c r="G21" s="35" t="s">
        <v>75</v>
      </c>
      <c r="H21" s="36" t="s">
        <v>35</v>
      </c>
      <c r="I21" s="37"/>
      <c r="J21" s="38" t="s">
        <v>36</v>
      </c>
      <c r="K21" s="39">
        <f>AB20</f>
        <v>131</v>
      </c>
      <c r="L21" s="39">
        <f>Y21</f>
        <v>136</v>
      </c>
      <c r="M21" s="39">
        <f>AE22</f>
        <v>127</v>
      </c>
      <c r="N21" s="39">
        <f>AH23</f>
        <v>148</v>
      </c>
      <c r="O21" s="39">
        <f>IF((AA20+X21+AD22+AG23)=0,"",(AA20+X21+AD22+AG23))</f>
        <v>346</v>
      </c>
      <c r="P21" s="39">
        <f>IF((AB20-AA20)+(Y21-X21)+(AE22-AD22)+(AH23-AG23)=0,"",(AB20-AA20)+(Y21-X21)+(AE22-AD22)+(AH23-AG23))</f>
        <v>196</v>
      </c>
      <c r="Q21" s="39">
        <f>IF(ISNUMBER(AC20),(AC20+Z21+AF22+AI23),"")</f>
        <v>7</v>
      </c>
      <c r="R21" s="39">
        <f>IF((AB20+Y21+AE22+AH23)=0,"",(AB20+Y21+AE22+AH23))</f>
        <v>542</v>
      </c>
      <c r="S21" s="40" t="str">
        <f t="shared" si="1"/>
        <v>OK</v>
      </c>
      <c r="T21" s="37"/>
      <c r="U21" s="40">
        <f>'Výpočty'!U21</f>
        <v>6</v>
      </c>
      <c r="V21" s="41">
        <f t="shared" si="2"/>
        <v>120</v>
      </c>
      <c r="W21" s="42" t="s">
        <v>32</v>
      </c>
      <c r="X21" s="51">
        <v>96.0</v>
      </c>
      <c r="Y21" s="45">
        <v>136.0</v>
      </c>
      <c r="Z21" s="45">
        <v>2.0</v>
      </c>
      <c r="AA21" s="44">
        <v>85.0</v>
      </c>
      <c r="AB21" s="44">
        <v>126.0</v>
      </c>
      <c r="AC21" s="44">
        <v>3.0</v>
      </c>
      <c r="AD21" s="47">
        <v>85.0</v>
      </c>
      <c r="AE21" s="47">
        <v>112.0</v>
      </c>
      <c r="AF21" s="47">
        <v>3.0</v>
      </c>
      <c r="AG21" s="46">
        <v>86.0</v>
      </c>
      <c r="AH21" s="46">
        <v>119.0</v>
      </c>
      <c r="AI21" s="52">
        <v>5.0</v>
      </c>
    </row>
    <row r="22" ht="19.5" customHeight="1">
      <c r="A22" s="30">
        <v>19.0</v>
      </c>
      <c r="B22" s="31"/>
      <c r="C22" s="31"/>
      <c r="D22" s="32"/>
      <c r="E22" s="49"/>
      <c r="F22" s="53" t="s">
        <v>76</v>
      </c>
      <c r="G22" s="35" t="s">
        <v>77</v>
      </c>
      <c r="H22" s="36" t="s">
        <v>52</v>
      </c>
      <c r="I22" s="37"/>
      <c r="J22" s="38" t="s">
        <v>31</v>
      </c>
      <c r="K22" s="39">
        <f>AE20</f>
        <v>138</v>
      </c>
      <c r="L22" s="39">
        <f>AH21</f>
        <v>119</v>
      </c>
      <c r="M22" s="39">
        <f>AB22</f>
        <v>112</v>
      </c>
      <c r="N22" s="39">
        <f>Y23</f>
        <v>140</v>
      </c>
      <c r="O22" s="39">
        <f>IF((AD20+AG21+AA22+X23)=0,"",(AD20+AG21+AA22+X23))</f>
        <v>342</v>
      </c>
      <c r="P22" s="39">
        <f>IF(((AE20-AD20)+(AH21-AG21)+(AB22-AA22)+(Y23-X23))=0,"",((AE20-AD20)+(AH21-AG21)+(AB22-AA22)+(Y23-X23)))</f>
        <v>167</v>
      </c>
      <c r="Q22" s="39">
        <f>IF(ISNUMBER(AF20),(AF20+AI21+AC22+Z23),"")</f>
        <v>7</v>
      </c>
      <c r="R22" s="39">
        <f>IF((AE20+AH21+AB22+Y23)=0,"",(AE20+AH21+AB22+Y23))</f>
        <v>509</v>
      </c>
      <c r="S22" s="40" t="str">
        <f t="shared" si="1"/>
        <v>OK</v>
      </c>
      <c r="T22" s="37"/>
      <c r="U22" s="40">
        <f>'Výpočty'!U22</f>
        <v>15</v>
      </c>
      <c r="V22" s="41">
        <f t="shared" si="2"/>
        <v>120</v>
      </c>
      <c r="W22" s="42" t="s">
        <v>32</v>
      </c>
      <c r="X22" s="55">
        <v>82.0</v>
      </c>
      <c r="Y22" s="47">
        <v>118.0</v>
      </c>
      <c r="Z22" s="47">
        <v>2.0</v>
      </c>
      <c r="AA22" s="46">
        <v>77.0</v>
      </c>
      <c r="AB22" s="46">
        <v>112.0</v>
      </c>
      <c r="AC22" s="46">
        <v>1.0</v>
      </c>
      <c r="AD22" s="45">
        <v>74.0</v>
      </c>
      <c r="AE22" s="45">
        <v>127.0</v>
      </c>
      <c r="AF22" s="45">
        <v>1.0</v>
      </c>
      <c r="AG22" s="44">
        <v>90.0</v>
      </c>
      <c r="AH22" s="44">
        <v>116.0</v>
      </c>
      <c r="AI22" s="56">
        <v>5.0</v>
      </c>
    </row>
    <row r="23" ht="19.5" customHeight="1">
      <c r="A23" s="30">
        <v>20.0</v>
      </c>
      <c r="B23" s="31"/>
      <c r="C23" s="31"/>
      <c r="D23" s="32"/>
      <c r="E23" s="57"/>
      <c r="F23" s="58" t="s">
        <v>78</v>
      </c>
      <c r="G23" s="35" t="s">
        <v>79</v>
      </c>
      <c r="H23" s="36" t="s">
        <v>35</v>
      </c>
      <c r="I23" s="37"/>
      <c r="J23" s="38" t="s">
        <v>36</v>
      </c>
      <c r="K23" s="39">
        <f>AH20</f>
        <v>136</v>
      </c>
      <c r="L23" s="39">
        <f>AE21</f>
        <v>112</v>
      </c>
      <c r="M23" s="39">
        <f>Y22</f>
        <v>118</v>
      </c>
      <c r="N23" s="39">
        <f>AB23</f>
        <v>126</v>
      </c>
      <c r="O23" s="39">
        <f>IF((AG20+AD21+X22+AA23)=0,"",(AG20+AD21+X22+AA23))</f>
        <v>351</v>
      </c>
      <c r="P23" s="39">
        <f>IF(((AH20-AG20)+(AE21-AD21)+(Y22-X22)+(AB23-AA23))=0,"",((AH20-AG20)+(AE21-AD21)+(Y22-X22)+(AB23-AA23)))</f>
        <v>141</v>
      </c>
      <c r="Q23" s="39">
        <f>IF(ISNUMBER(AI20),(AI20+AF21+Z22+AC23),"")</f>
        <v>9</v>
      </c>
      <c r="R23" s="39">
        <f>IF((AH20+AE21+Y22+AB23)=0,"",(AH20+AE21+Y22+AB23))</f>
        <v>492</v>
      </c>
      <c r="S23" s="40" t="str">
        <f t="shared" si="1"/>
        <v>OK</v>
      </c>
      <c r="T23" s="37"/>
      <c r="U23" s="40">
        <f>'Výpočty'!U23</f>
        <v>18</v>
      </c>
      <c r="V23" s="41">
        <f t="shared" si="2"/>
        <v>120</v>
      </c>
      <c r="W23" s="42"/>
      <c r="X23" s="59">
        <v>95.0</v>
      </c>
      <c r="Y23" s="46">
        <v>140.0</v>
      </c>
      <c r="Z23" s="46">
        <v>0.0</v>
      </c>
      <c r="AA23" s="47">
        <v>93.0</v>
      </c>
      <c r="AB23" s="47">
        <v>126.0</v>
      </c>
      <c r="AC23" s="47">
        <v>4.0</v>
      </c>
      <c r="AD23" s="44">
        <v>86.0</v>
      </c>
      <c r="AE23" s="44">
        <v>121.0</v>
      </c>
      <c r="AF23" s="44">
        <v>2.0</v>
      </c>
      <c r="AG23" s="45">
        <v>89.0</v>
      </c>
      <c r="AH23" s="45">
        <v>148.0</v>
      </c>
      <c r="AI23" s="60">
        <v>3.0</v>
      </c>
    </row>
    <row r="24" ht="19.5" customHeight="1">
      <c r="A24" s="30">
        <v>21.0</v>
      </c>
      <c r="B24" s="69"/>
      <c r="C24" s="69"/>
      <c r="D24" s="70"/>
      <c r="E24" s="61">
        <v>0.6006944444444444</v>
      </c>
      <c r="F24" s="34" t="s">
        <v>80</v>
      </c>
      <c r="G24" s="62" t="s">
        <v>81</v>
      </c>
      <c r="H24" s="63" t="s">
        <v>35</v>
      </c>
      <c r="I24" s="64"/>
      <c r="J24" s="38" t="s">
        <v>67</v>
      </c>
      <c r="K24" s="65">
        <f>Y24</f>
        <v>140</v>
      </c>
      <c r="L24" s="65">
        <f>AB25</f>
        <v>125</v>
      </c>
      <c r="M24" s="65">
        <f>AH26</f>
        <v>141</v>
      </c>
      <c r="N24" s="65">
        <f>AE27</f>
        <v>141</v>
      </c>
      <c r="O24" s="65">
        <f>IF((X24+AA25+AG26+AD27)=0,"",(X24+AA25+AG26+AD27))</f>
        <v>386</v>
      </c>
      <c r="P24" s="65">
        <f>IF((Y24-X24)+(AB25-AA25)+(AH26-AG26)+(AE27-AD27)=0,"",(Y24-X24)+(AB25-AA25)+(AH26-AG26)+(AE27-AD27))</f>
        <v>161</v>
      </c>
      <c r="Q24" s="65">
        <f>IF(ISNUMBER(Z24),(Z24+AC25+AI26+AF27),"")</f>
        <v>7</v>
      </c>
      <c r="R24" s="65">
        <f>IF((Y24+AB25+AH26+AE27)=0,"",(Y24+AB25+AH26+AE27))</f>
        <v>547</v>
      </c>
      <c r="S24" s="66" t="str">
        <f t="shared" si="1"/>
        <v>OK</v>
      </c>
      <c r="T24" s="64"/>
      <c r="U24" s="66">
        <f>'Výpočty'!U24</f>
        <v>4</v>
      </c>
      <c r="V24" s="67">
        <f t="shared" si="2"/>
        <v>120</v>
      </c>
      <c r="W24" s="68" t="s">
        <v>32</v>
      </c>
      <c r="X24" s="43">
        <v>99.0</v>
      </c>
      <c r="Y24" s="44">
        <v>140.0</v>
      </c>
      <c r="Z24" s="44">
        <v>1.0</v>
      </c>
      <c r="AA24" s="45">
        <v>85.0</v>
      </c>
      <c r="AB24" s="45">
        <v>136.0</v>
      </c>
      <c r="AC24" s="45">
        <v>0.0</v>
      </c>
      <c r="AD24" s="46">
        <v>101.0</v>
      </c>
      <c r="AE24" s="46">
        <v>144.0</v>
      </c>
      <c r="AF24" s="46">
        <v>1.0</v>
      </c>
      <c r="AG24" s="47">
        <v>87.0</v>
      </c>
      <c r="AH24" s="47">
        <v>120.0</v>
      </c>
      <c r="AI24" s="48">
        <v>1.0</v>
      </c>
    </row>
    <row r="25" ht="19.5" customHeight="1">
      <c r="A25" s="30">
        <v>22.0</v>
      </c>
      <c r="B25" s="69"/>
      <c r="C25" s="69"/>
      <c r="D25" s="70"/>
      <c r="E25" s="49"/>
      <c r="F25" s="50" t="s">
        <v>82</v>
      </c>
      <c r="G25" s="62" t="s">
        <v>83</v>
      </c>
      <c r="H25" s="63" t="s">
        <v>44</v>
      </c>
      <c r="I25" s="64"/>
      <c r="J25" s="38" t="s">
        <v>36</v>
      </c>
      <c r="K25" s="65">
        <f>AB24</f>
        <v>136</v>
      </c>
      <c r="L25" s="65">
        <f>Y25</f>
        <v>119</v>
      </c>
      <c r="M25" s="65">
        <f>AE26</f>
        <v>141</v>
      </c>
      <c r="N25" s="65">
        <f>AH27</f>
        <v>140</v>
      </c>
      <c r="O25" s="65">
        <f>IF((AA24+X25+AD26+AG27)=0,"",(AA24+X25+AD26+AG27))</f>
        <v>363</v>
      </c>
      <c r="P25" s="65">
        <f>IF((AB24-AA24)+(Y25-X25)+(AE26-AD26)+(AH27-AG27)=0,"",(AB24-AA24)+(Y25-X25)+(AE26-AD26)+(AH27-AG27))</f>
        <v>173</v>
      </c>
      <c r="Q25" s="65">
        <f>IF(ISNUMBER(AC24),(AC24+Z25+AF26+AI27),"")</f>
        <v>3</v>
      </c>
      <c r="R25" s="65">
        <f>IF((AB24+Y25+AE26+AH27)=0,"",(AB24+Y25+AE26+AH27))</f>
        <v>536</v>
      </c>
      <c r="S25" s="66" t="str">
        <f t="shared" si="1"/>
        <v>OK</v>
      </c>
      <c r="T25" s="64"/>
      <c r="U25" s="66">
        <f>'Výpočty'!U25</f>
        <v>8</v>
      </c>
      <c r="V25" s="67">
        <f t="shared" si="2"/>
        <v>120</v>
      </c>
      <c r="W25" s="68" t="s">
        <v>32</v>
      </c>
      <c r="X25" s="51">
        <v>83.0</v>
      </c>
      <c r="Y25" s="45">
        <v>119.0</v>
      </c>
      <c r="Z25" s="45">
        <v>2.0</v>
      </c>
      <c r="AA25" s="44">
        <v>91.0</v>
      </c>
      <c r="AB25" s="44">
        <v>125.0</v>
      </c>
      <c r="AC25" s="44">
        <v>3.0</v>
      </c>
      <c r="AD25" s="47">
        <v>82.0</v>
      </c>
      <c r="AE25" s="47">
        <v>116.0</v>
      </c>
      <c r="AF25" s="47">
        <v>3.0</v>
      </c>
      <c r="AG25" s="46">
        <v>82.0</v>
      </c>
      <c r="AH25" s="46">
        <v>122.0</v>
      </c>
      <c r="AI25" s="52">
        <v>4.0</v>
      </c>
    </row>
    <row r="26" ht="19.5" customHeight="1">
      <c r="A26" s="30">
        <v>23.0</v>
      </c>
      <c r="B26" s="69"/>
      <c r="C26" s="69"/>
      <c r="D26" s="70"/>
      <c r="E26" s="49"/>
      <c r="F26" s="53" t="s">
        <v>84</v>
      </c>
      <c r="G26" s="62" t="s">
        <v>85</v>
      </c>
      <c r="H26" s="63" t="s">
        <v>35</v>
      </c>
      <c r="I26" s="64"/>
      <c r="J26" s="38" t="s">
        <v>36</v>
      </c>
      <c r="K26" s="65">
        <f>AE24</f>
        <v>144</v>
      </c>
      <c r="L26" s="65">
        <f>AH25</f>
        <v>122</v>
      </c>
      <c r="M26" s="65">
        <f>AB26</f>
        <v>134</v>
      </c>
      <c r="N26" s="65">
        <f>Y27</f>
        <v>110</v>
      </c>
      <c r="O26" s="65">
        <f>IF((AD24+AG25+AA26+X27)=0,"",(AD24+AG25+AA26+X27))</f>
        <v>358</v>
      </c>
      <c r="P26" s="65">
        <f>IF(((AE24-AD24)+(AH25-AG25)+(AB26-AA26)+(Y27-X27))=0,"",((AE24-AD24)+(AH25-AG25)+(AB26-AA26)+(Y27-X27)))</f>
        <v>152</v>
      </c>
      <c r="Q26" s="65">
        <f>IF(ISNUMBER(AF24),(AF24+AI25+AC26+Z27),"")</f>
        <v>12</v>
      </c>
      <c r="R26" s="65">
        <f>IF((AE24+AH25+AB26+Y27)=0,"",(AE24+AH25+AB26+Y27))</f>
        <v>510</v>
      </c>
      <c r="S26" s="66" t="str">
        <f t="shared" si="1"/>
        <v>OK</v>
      </c>
      <c r="T26" s="64"/>
      <c r="U26" s="66">
        <f>'Výpočty'!U26</f>
        <v>14</v>
      </c>
      <c r="V26" s="67">
        <f t="shared" si="2"/>
        <v>120</v>
      </c>
      <c r="W26" s="68" t="s">
        <v>32</v>
      </c>
      <c r="X26" s="55">
        <v>82.0</v>
      </c>
      <c r="Y26" s="47">
        <v>127.0</v>
      </c>
      <c r="Z26" s="47">
        <v>1.0</v>
      </c>
      <c r="AA26" s="46">
        <v>89.0</v>
      </c>
      <c r="AB26" s="46">
        <v>134.0</v>
      </c>
      <c r="AC26" s="46">
        <v>2.0</v>
      </c>
      <c r="AD26" s="45">
        <v>97.0</v>
      </c>
      <c r="AE26" s="45">
        <v>141.0</v>
      </c>
      <c r="AF26" s="45">
        <v>1.0</v>
      </c>
      <c r="AG26" s="44">
        <v>91.0</v>
      </c>
      <c r="AH26" s="44">
        <v>141.0</v>
      </c>
      <c r="AI26" s="56">
        <v>2.0</v>
      </c>
    </row>
    <row r="27" ht="19.5" customHeight="1">
      <c r="A27" s="30">
        <v>24.0</v>
      </c>
      <c r="B27" s="69"/>
      <c r="C27" s="69"/>
      <c r="D27" s="70"/>
      <c r="E27" s="57"/>
      <c r="F27" s="58" t="s">
        <v>86</v>
      </c>
      <c r="G27" s="62" t="s">
        <v>87</v>
      </c>
      <c r="H27" s="63" t="s">
        <v>44</v>
      </c>
      <c r="I27" s="64"/>
      <c r="J27" s="38" t="s">
        <v>67</v>
      </c>
      <c r="K27" s="65">
        <f>AH24</f>
        <v>120</v>
      </c>
      <c r="L27" s="65">
        <f>AE25</f>
        <v>116</v>
      </c>
      <c r="M27" s="65">
        <f>Y26</f>
        <v>127</v>
      </c>
      <c r="N27" s="65">
        <f>AB27</f>
        <v>142</v>
      </c>
      <c r="O27" s="65">
        <f>IF((AG24+AD25+X26+AA27)=0,"",(AG24+AD25+X26+AA27))</f>
        <v>339</v>
      </c>
      <c r="P27" s="65">
        <f>IF(((AH24-AG24)+(AE25-AD25)+(Y26-X26)+(AB27-AA27))=0,"",((AH24-AG24)+(AE25-AD25)+(Y26-X26)+(AB27-AA27)))</f>
        <v>166</v>
      </c>
      <c r="Q27" s="65">
        <f>IF(ISNUMBER(AI24),(AI24+AF25+Z26+AC27),"")</f>
        <v>6</v>
      </c>
      <c r="R27" s="65">
        <f>IF((AH24+AE25+Y26+AB27)=0,"",(AH24+AE25+Y26+AB27))</f>
        <v>505</v>
      </c>
      <c r="S27" s="66" t="str">
        <f t="shared" si="1"/>
        <v>OK</v>
      </c>
      <c r="T27" s="64"/>
      <c r="U27" s="66">
        <f>'Výpočty'!U27</f>
        <v>17</v>
      </c>
      <c r="V27" s="67">
        <f t="shared" si="2"/>
        <v>120</v>
      </c>
      <c r="W27" s="68" t="s">
        <v>32</v>
      </c>
      <c r="X27" s="59">
        <v>86.0</v>
      </c>
      <c r="Y27" s="46">
        <v>110.0</v>
      </c>
      <c r="Z27" s="46">
        <v>5.0</v>
      </c>
      <c r="AA27" s="47">
        <v>88.0</v>
      </c>
      <c r="AB27" s="47">
        <v>142.0</v>
      </c>
      <c r="AC27" s="47">
        <v>1.0</v>
      </c>
      <c r="AD27" s="44">
        <v>105.0</v>
      </c>
      <c r="AE27" s="44">
        <v>141.0</v>
      </c>
      <c r="AF27" s="44">
        <v>1.0</v>
      </c>
      <c r="AG27" s="45">
        <v>98.0</v>
      </c>
      <c r="AH27" s="45">
        <v>140.0</v>
      </c>
      <c r="AI27" s="60">
        <v>0.0</v>
      </c>
    </row>
    <row r="28" ht="19.5" customHeight="1">
      <c r="A28" s="30">
        <v>25.0</v>
      </c>
      <c r="B28" s="69"/>
      <c r="C28" s="69"/>
      <c r="D28" s="70"/>
      <c r="E28" s="33">
        <v>0.6458333333333334</v>
      </c>
      <c r="F28" s="34" t="s">
        <v>88</v>
      </c>
      <c r="G28" s="35" t="s">
        <v>89</v>
      </c>
      <c r="H28" s="36" t="s">
        <v>44</v>
      </c>
      <c r="I28" s="37"/>
      <c r="J28" s="38" t="s">
        <v>36</v>
      </c>
      <c r="K28" s="39">
        <f>Y28</f>
        <v>136</v>
      </c>
      <c r="L28" s="39">
        <f>AB29</f>
        <v>132</v>
      </c>
      <c r="M28" s="39">
        <f>AH30</f>
        <v>127</v>
      </c>
      <c r="N28" s="39">
        <f>AE31</f>
        <v>139</v>
      </c>
      <c r="O28" s="39">
        <f>IF((X28+AA29+AG30+AD31)=0,"",(X28+AA29+AG30+AD31))</f>
        <v>368</v>
      </c>
      <c r="P28" s="39">
        <f>IF((Y28-X28)+(AB29-AA29)+(AH30-AG30)+(AE31-AD31)=0,"",(Y28-X28)+(AB29-AA29)+(AH30-AG30)+(AE31-AD31))</f>
        <v>166</v>
      </c>
      <c r="Q28" s="39">
        <f>IF(ISNUMBER(Z28),(Z28+AC29+AI30+AF31),"")</f>
        <v>4</v>
      </c>
      <c r="R28" s="39">
        <f>IF((Y28+AB29+AH30+AE31)=0,"",(Y28+AB29+AH30+AE31))</f>
        <v>534</v>
      </c>
      <c r="S28" s="40" t="str">
        <f t="shared" si="1"/>
        <v>OK</v>
      </c>
      <c r="T28" s="37"/>
      <c r="U28" s="40">
        <f>'Výpočty'!U28</f>
        <v>10</v>
      </c>
      <c r="V28" s="41">
        <f t="shared" si="2"/>
        <v>120</v>
      </c>
      <c r="W28" s="42" t="s">
        <v>32</v>
      </c>
      <c r="X28" s="43">
        <v>93.0</v>
      </c>
      <c r="Y28" s="44">
        <v>136.0</v>
      </c>
      <c r="Z28" s="44">
        <v>1.0</v>
      </c>
      <c r="AA28" s="45">
        <v>91.0</v>
      </c>
      <c r="AB28" s="45">
        <v>126.0</v>
      </c>
      <c r="AC28" s="45">
        <v>3.0</v>
      </c>
      <c r="AD28" s="46">
        <v>84.0</v>
      </c>
      <c r="AE28" s="46">
        <v>110.0</v>
      </c>
      <c r="AF28" s="46">
        <v>7.0</v>
      </c>
      <c r="AG28" s="47">
        <v>98.0</v>
      </c>
      <c r="AH28" s="47">
        <v>152.0</v>
      </c>
      <c r="AI28" s="48">
        <v>0.0</v>
      </c>
    </row>
    <row r="29" ht="19.5" customHeight="1">
      <c r="A29" s="30">
        <v>26.0</v>
      </c>
      <c r="B29" s="69"/>
      <c r="C29" s="69"/>
      <c r="D29" s="70"/>
      <c r="E29" s="49"/>
      <c r="F29" s="50" t="s">
        <v>90</v>
      </c>
      <c r="G29" s="35" t="s">
        <v>91</v>
      </c>
      <c r="H29" s="36" t="s">
        <v>35</v>
      </c>
      <c r="I29" s="37"/>
      <c r="J29" s="38" t="s">
        <v>36</v>
      </c>
      <c r="K29" s="39">
        <f>AB28</f>
        <v>126</v>
      </c>
      <c r="L29" s="39">
        <f>Y29</f>
        <v>137</v>
      </c>
      <c r="M29" s="39">
        <f>AE30</f>
        <v>122</v>
      </c>
      <c r="N29" s="39">
        <f>AH31</f>
        <v>132</v>
      </c>
      <c r="O29" s="39">
        <f>IF((AA28+X29+AD30+AG31)=0,"",(AA28+X29+AD30+AG31))</f>
        <v>361</v>
      </c>
      <c r="P29" s="39">
        <f>IF((AB28-AA28)+(Y29-X29)+(AE30-AD30)+(AH31-AG31)=0,"",(AB28-AA28)+(Y29-X29)+(AE30-AD30)+(AH31-AG31))</f>
        <v>156</v>
      </c>
      <c r="Q29" s="39">
        <f>IF(ISNUMBER(AC28),(AC28+Z29+AF30+AI31),"")</f>
        <v>5</v>
      </c>
      <c r="R29" s="39">
        <f>IF((AB28+Y29+AE30+AH31)=0,"",(AB28+Y29+AE30+AH31))</f>
        <v>517</v>
      </c>
      <c r="S29" s="40" t="str">
        <f t="shared" si="1"/>
        <v>OK</v>
      </c>
      <c r="T29" s="37"/>
      <c r="U29" s="40">
        <f>'Výpočty'!U29</f>
        <v>12</v>
      </c>
      <c r="V29" s="41">
        <f t="shared" si="2"/>
        <v>120</v>
      </c>
      <c r="W29" s="42" t="s">
        <v>32</v>
      </c>
      <c r="X29" s="51">
        <v>99.0</v>
      </c>
      <c r="Y29" s="45">
        <v>137.0</v>
      </c>
      <c r="Z29" s="45">
        <v>0.0</v>
      </c>
      <c r="AA29" s="44">
        <v>87.0</v>
      </c>
      <c r="AB29" s="44">
        <v>132.0</v>
      </c>
      <c r="AC29" s="44">
        <v>0.0</v>
      </c>
      <c r="AD29" s="47">
        <v>111.0</v>
      </c>
      <c r="AE29" s="47">
        <v>147.0</v>
      </c>
      <c r="AF29" s="47">
        <v>0.0</v>
      </c>
      <c r="AG29" s="46">
        <v>70.0</v>
      </c>
      <c r="AH29" s="46">
        <v>123.0</v>
      </c>
      <c r="AI29" s="52">
        <v>4.0</v>
      </c>
    </row>
    <row r="30" ht="19.5" customHeight="1">
      <c r="A30" s="30">
        <v>27.0</v>
      </c>
      <c r="B30" s="69"/>
      <c r="C30" s="69"/>
      <c r="D30" s="70"/>
      <c r="E30" s="49"/>
      <c r="F30" s="53" t="s">
        <v>92</v>
      </c>
      <c r="G30" s="35" t="s">
        <v>93</v>
      </c>
      <c r="H30" s="36" t="s">
        <v>44</v>
      </c>
      <c r="I30" s="37"/>
      <c r="J30" s="38" t="s">
        <v>31</v>
      </c>
      <c r="K30" s="39">
        <f>AE28</f>
        <v>110</v>
      </c>
      <c r="L30" s="39">
        <f>AH29</f>
        <v>123</v>
      </c>
      <c r="M30" s="39">
        <f>AB30</f>
        <v>110</v>
      </c>
      <c r="N30" s="39">
        <f>Y31</f>
        <v>120</v>
      </c>
      <c r="O30" s="39">
        <f>IF((AD28+AG29+AA30+X31)=0,"",(AD28+AG29+AA30+X31))</f>
        <v>321</v>
      </c>
      <c r="P30" s="39">
        <f>IF(((AE28-AD28)+(AH29-AG29)+(AB30-AA30)+(Y31-X31))=0,"",((AE28-AD28)+(AH29-AG29)+(AB30-AA30)+(Y31-X31)))</f>
        <v>142</v>
      </c>
      <c r="Q30" s="39">
        <f>IF(ISNUMBER(AF28),(AF28+AI29+AC30+Z31),"")</f>
        <v>20</v>
      </c>
      <c r="R30" s="39">
        <f>IF((AE28+AH29+AB30+Y31)=0,"",(AE28+AH29+AB30+Y31))</f>
        <v>463</v>
      </c>
      <c r="S30" s="40" t="str">
        <f t="shared" si="1"/>
        <v>OK</v>
      </c>
      <c r="T30" s="37"/>
      <c r="U30" s="40">
        <f>'Výpočty'!U30</f>
        <v>23</v>
      </c>
      <c r="V30" s="41">
        <f t="shared" si="2"/>
        <v>120</v>
      </c>
      <c r="W30" s="42" t="s">
        <v>32</v>
      </c>
      <c r="X30" s="55">
        <v>94.0</v>
      </c>
      <c r="Y30" s="47">
        <v>127.0</v>
      </c>
      <c r="Z30" s="47">
        <v>0.0</v>
      </c>
      <c r="AA30" s="46">
        <v>83.0</v>
      </c>
      <c r="AB30" s="46">
        <v>110.0</v>
      </c>
      <c r="AC30" s="46">
        <v>5.0</v>
      </c>
      <c r="AD30" s="45">
        <v>90.0</v>
      </c>
      <c r="AE30" s="45">
        <v>122.0</v>
      </c>
      <c r="AF30" s="45">
        <v>1.0</v>
      </c>
      <c r="AG30" s="44">
        <v>92.0</v>
      </c>
      <c r="AH30" s="44">
        <v>127.0</v>
      </c>
      <c r="AI30" s="56">
        <v>2.0</v>
      </c>
    </row>
    <row r="31" ht="19.5" customHeight="1">
      <c r="A31" s="30">
        <v>28.0</v>
      </c>
      <c r="B31" s="69"/>
      <c r="C31" s="69"/>
      <c r="D31" s="70"/>
      <c r="E31" s="57"/>
      <c r="F31" s="58" t="s">
        <v>94</v>
      </c>
      <c r="G31" s="35" t="s">
        <v>95</v>
      </c>
      <c r="H31" s="36" t="s">
        <v>35</v>
      </c>
      <c r="I31" s="37"/>
      <c r="J31" s="38" t="s">
        <v>36</v>
      </c>
      <c r="K31" s="39">
        <f>AH28</f>
        <v>152</v>
      </c>
      <c r="L31" s="39">
        <f>AE29</f>
        <v>147</v>
      </c>
      <c r="M31" s="39">
        <f>Y30</f>
        <v>127</v>
      </c>
      <c r="N31" s="39">
        <f>AB31</f>
        <v>141</v>
      </c>
      <c r="O31" s="39">
        <f>IF((AG28+AD29+X30+AA31)=0,"",(AG28+AD29+X30+AA31))</f>
        <v>400</v>
      </c>
      <c r="P31" s="39">
        <f>IF(((AH28-AG28)+(AE29-AD29)+(Y30-X30)+(AB31-AA31))=0,"",((AH28-AG28)+(AE29-AD29)+(Y30-X30)+(AB31-AA31)))</f>
        <v>167</v>
      </c>
      <c r="Q31" s="39">
        <f>IF(ISNUMBER(AI28),(AI28+AF29+Z30+AC31),"")</f>
        <v>1</v>
      </c>
      <c r="R31" s="39">
        <f>IF((AH28+AE29+Y30+AB31)=0,"",(AH28+AE29+Y30+AB31))</f>
        <v>567</v>
      </c>
      <c r="S31" s="40" t="str">
        <f t="shared" si="1"/>
        <v>OK</v>
      </c>
      <c r="T31" s="37"/>
      <c r="U31" s="40">
        <f>'Výpočty'!U31</f>
        <v>2</v>
      </c>
      <c r="V31" s="41">
        <f t="shared" si="2"/>
        <v>120</v>
      </c>
      <c r="W31" s="42" t="s">
        <v>32</v>
      </c>
      <c r="X31" s="59">
        <v>84.0</v>
      </c>
      <c r="Y31" s="46">
        <v>120.0</v>
      </c>
      <c r="Z31" s="46">
        <v>4.0</v>
      </c>
      <c r="AA31" s="47">
        <v>97.0</v>
      </c>
      <c r="AB31" s="47">
        <v>141.0</v>
      </c>
      <c r="AC31" s="47">
        <v>1.0</v>
      </c>
      <c r="AD31" s="44">
        <v>96.0</v>
      </c>
      <c r="AE31" s="44">
        <v>139.0</v>
      </c>
      <c r="AF31" s="44">
        <v>1.0</v>
      </c>
      <c r="AG31" s="45">
        <v>81.0</v>
      </c>
      <c r="AH31" s="45">
        <v>132.0</v>
      </c>
      <c r="AI31" s="60">
        <v>1.0</v>
      </c>
    </row>
    <row r="32" ht="19.5" customHeight="1">
      <c r="A32" s="30">
        <v>29.0</v>
      </c>
      <c r="B32" s="69"/>
      <c r="C32" s="69"/>
      <c r="D32" s="70"/>
      <c r="E32" s="61">
        <v>0.6909722222222222</v>
      </c>
      <c r="F32" s="34" t="s">
        <v>96</v>
      </c>
      <c r="G32" s="62" t="s">
        <v>97</v>
      </c>
      <c r="H32" s="63" t="s">
        <v>52</v>
      </c>
      <c r="I32" s="64"/>
      <c r="J32" s="38" t="s">
        <v>47</v>
      </c>
      <c r="K32" s="65">
        <f>Y32</f>
        <v>91</v>
      </c>
      <c r="L32" s="65">
        <f>AB33</f>
        <v>114</v>
      </c>
      <c r="M32" s="65">
        <f>AH34</f>
        <v>148</v>
      </c>
      <c r="N32" s="65">
        <f>AE35</f>
        <v>131</v>
      </c>
      <c r="O32" s="65">
        <f>IF((X32+AA33+AG34+AD35)=0,"",(X32+AA33+AG34+AD35))</f>
        <v>322</v>
      </c>
      <c r="P32" s="65">
        <f>IF((Y32-X32)+(AB33-AA33)+(AH34-AG34)+(AE35-AD35)=0,"",(Y32-X32)+(AB33-AA33)+(AH34-AG34)+(AE35-AD35))</f>
        <v>162</v>
      </c>
      <c r="Q32" s="65">
        <f>IF(ISNUMBER(Z32),(Z32+AC33+AI34+AF35),"")</f>
        <v>8</v>
      </c>
      <c r="R32" s="65">
        <f>IF((Y32+AB33+AH34+AE35)=0,"",(Y32+AB33+AH34+AE35))</f>
        <v>484</v>
      </c>
      <c r="S32" s="66" t="str">
        <f t="shared" si="1"/>
        <v>OK</v>
      </c>
      <c r="T32" s="64"/>
      <c r="U32" s="66">
        <f>'Výpočty'!U32</f>
        <v>21</v>
      </c>
      <c r="V32" s="67">
        <f t="shared" si="2"/>
        <v>60</v>
      </c>
      <c r="W32" s="68" t="s">
        <v>32</v>
      </c>
      <c r="X32" s="43">
        <v>66.0</v>
      </c>
      <c r="Y32" s="44">
        <v>91.0</v>
      </c>
      <c r="Z32" s="44">
        <v>5.0</v>
      </c>
      <c r="AA32" s="71"/>
      <c r="AB32" s="71"/>
      <c r="AC32" s="71"/>
      <c r="AD32" s="72"/>
      <c r="AE32" s="72"/>
      <c r="AF32" s="72"/>
      <c r="AG32" s="73"/>
      <c r="AH32" s="73"/>
      <c r="AI32" s="74"/>
    </row>
    <row r="33" ht="19.5" customHeight="1">
      <c r="A33" s="30">
        <v>30.0</v>
      </c>
      <c r="B33" s="69"/>
      <c r="C33" s="69"/>
      <c r="D33" s="70"/>
      <c r="E33" s="49"/>
      <c r="F33" s="50" t="s">
        <v>98</v>
      </c>
      <c r="G33" s="75"/>
      <c r="H33" s="76"/>
      <c r="I33" s="64"/>
      <c r="J33" s="77"/>
      <c r="K33" s="65" t="str">
        <f>AB32</f>
        <v/>
      </c>
      <c r="L33" s="65" t="str">
        <f>Y33</f>
        <v/>
      </c>
      <c r="M33" s="65" t="str">
        <f>AE34</f>
        <v/>
      </c>
      <c r="N33" s="65" t="str">
        <f>AH35</f>
        <v/>
      </c>
      <c r="O33" s="65" t="str">
        <f>IF((AA32+X33+AD34+AG35)=0,"",(AA32+X33+AD34+AG35))</f>
        <v/>
      </c>
      <c r="P33" s="65" t="str">
        <f>IF((AB32-AA32)+(Y33-X33)+(AE34-AD34)+(AH35-AG35)=0,"",(AB32-AA32)+(Y33-X33)+(AE34-AD34)+(AH35-AG35))</f>
        <v/>
      </c>
      <c r="Q33" s="65" t="str">
        <f>IF(ISNUMBER(AC32),(AC32+Z33+AF34+AI35),"")</f>
        <v/>
      </c>
      <c r="R33" s="65" t="str">
        <f>IF((AB32+Y33+AE34+AH35)=0,"",(AB32+Y33+AE34+AH35))</f>
        <v/>
      </c>
      <c r="S33" s="66" t="str">
        <f t="shared" si="1"/>
        <v/>
      </c>
      <c r="T33" s="64"/>
      <c r="U33" s="66" t="str">
        <f>'Výpočty'!U33</f>
        <v/>
      </c>
      <c r="V33" s="67" t="str">
        <f t="shared" si="2"/>
        <v/>
      </c>
      <c r="W33" s="68" t="s">
        <v>32</v>
      </c>
      <c r="X33" s="78"/>
      <c r="Y33" s="71"/>
      <c r="Z33" s="71"/>
      <c r="AA33" s="44">
        <v>79.0</v>
      </c>
      <c r="AB33" s="44">
        <v>114.0</v>
      </c>
      <c r="AC33" s="44">
        <v>1.0</v>
      </c>
      <c r="AD33" s="73"/>
      <c r="AE33" s="73"/>
      <c r="AF33" s="73"/>
      <c r="AG33" s="72"/>
      <c r="AH33" s="72"/>
      <c r="AI33" s="79"/>
    </row>
    <row r="34" ht="19.5" customHeight="1">
      <c r="A34" s="30">
        <v>31.0</v>
      </c>
      <c r="B34" s="69"/>
      <c r="C34" s="69"/>
      <c r="D34" s="70"/>
      <c r="E34" s="49"/>
      <c r="F34" s="53" t="s">
        <v>99</v>
      </c>
      <c r="G34" s="75"/>
      <c r="H34" s="76"/>
      <c r="I34" s="64"/>
      <c r="J34" s="77"/>
      <c r="K34" s="65" t="str">
        <f>AE32</f>
        <v/>
      </c>
      <c r="L34" s="65" t="str">
        <f>AH33</f>
        <v/>
      </c>
      <c r="M34" s="65" t="str">
        <f>AB34</f>
        <v/>
      </c>
      <c r="N34" s="65" t="str">
        <f>Y35</f>
        <v/>
      </c>
      <c r="O34" s="65" t="str">
        <f>IF((AD32+AG33+AA34+X35)=0,"",(AD32+AG33+AA34+X35))</f>
        <v/>
      </c>
      <c r="P34" s="65" t="str">
        <f>IF(((AE32-AD32)+(AH33-AG33)+(AB34-AA34)+(Y35-X35))=0,"",((AE32-AD32)+(AH33-AG33)+(AB34-AA34)+(Y35-X35)))</f>
        <v/>
      </c>
      <c r="Q34" s="65" t="str">
        <f>IF(ISNUMBER(AF32),(AF32+AI33+AC34+Z35),"")</f>
        <v/>
      </c>
      <c r="R34" s="65" t="str">
        <f>IF((AE32+AH33+AB34+Y35)=0,"",(AE32+AH33+AB34+Y35))</f>
        <v/>
      </c>
      <c r="S34" s="66" t="str">
        <f t="shared" si="1"/>
        <v/>
      </c>
      <c r="T34" s="64"/>
      <c r="U34" s="66" t="str">
        <f>'Výpočty'!U34</f>
        <v/>
      </c>
      <c r="V34" s="67" t="str">
        <f t="shared" si="2"/>
        <v/>
      </c>
      <c r="W34" s="68" t="s">
        <v>32</v>
      </c>
      <c r="X34" s="80"/>
      <c r="Y34" s="73"/>
      <c r="Z34" s="73"/>
      <c r="AA34" s="72"/>
      <c r="AB34" s="72"/>
      <c r="AC34" s="72"/>
      <c r="AD34" s="71"/>
      <c r="AE34" s="71"/>
      <c r="AF34" s="71"/>
      <c r="AG34" s="44">
        <v>89.0</v>
      </c>
      <c r="AH34" s="44">
        <v>148.0</v>
      </c>
      <c r="AI34" s="56">
        <v>0.0</v>
      </c>
    </row>
    <row r="35" ht="19.5" customHeight="1">
      <c r="A35" s="30">
        <v>32.0</v>
      </c>
      <c r="B35" s="69"/>
      <c r="C35" s="69"/>
      <c r="D35" s="70"/>
      <c r="E35" s="57"/>
      <c r="F35" s="58" t="s">
        <v>100</v>
      </c>
      <c r="G35" s="75"/>
      <c r="H35" s="76"/>
      <c r="I35" s="64"/>
      <c r="J35" s="77"/>
      <c r="K35" s="65" t="str">
        <f>AH32</f>
        <v/>
      </c>
      <c r="L35" s="65" t="str">
        <f>AE33</f>
        <v/>
      </c>
      <c r="M35" s="65" t="str">
        <f>Y34</f>
        <v/>
      </c>
      <c r="N35" s="65" t="str">
        <f>AB35</f>
        <v/>
      </c>
      <c r="O35" s="65" t="str">
        <f>IF((AG32+AD33+X34+AA35)=0,"",(AG32+AD33+X34+AA35))</f>
        <v/>
      </c>
      <c r="P35" s="65" t="str">
        <f>IF(((AH32-AG32)+(AE33-AD33)+(Y34-X34)+(AB35-AA35))=0,"",((AH32-AG32)+(AE33-AD33)+(Y34-X34)+(AB35-AA35)))</f>
        <v/>
      </c>
      <c r="Q35" s="65" t="str">
        <f>IF(ISNUMBER(AI32),(AI32+AF33+Z34+AC35),"")</f>
        <v/>
      </c>
      <c r="R35" s="65" t="str">
        <f>IF((AH32+AE33+Y34+AB35)=0,"",(AH32+AE33+Y34+AB35))</f>
        <v/>
      </c>
      <c r="S35" s="66" t="str">
        <f t="shared" si="1"/>
        <v/>
      </c>
      <c r="T35" s="64"/>
      <c r="U35" s="66" t="str">
        <f>'Výpočty'!U35</f>
        <v/>
      </c>
      <c r="V35" s="67" t="str">
        <f t="shared" si="2"/>
        <v/>
      </c>
      <c r="W35" s="68" t="s">
        <v>32</v>
      </c>
      <c r="X35" s="81"/>
      <c r="Y35" s="72"/>
      <c r="Z35" s="72"/>
      <c r="AA35" s="73"/>
      <c r="AB35" s="73"/>
      <c r="AC35" s="73"/>
      <c r="AD35" s="44">
        <v>88.0</v>
      </c>
      <c r="AE35" s="44">
        <v>131.0</v>
      </c>
      <c r="AF35" s="44">
        <v>2.0</v>
      </c>
      <c r="AG35" s="71"/>
      <c r="AH35" s="71"/>
      <c r="AI35" s="82"/>
    </row>
    <row r="36" ht="19.5" customHeight="1">
      <c r="A36" s="30">
        <v>33.0</v>
      </c>
      <c r="B36" s="69"/>
      <c r="C36" s="69"/>
      <c r="D36" s="70"/>
      <c r="E36" s="33">
        <v>0.7361111111111112</v>
      </c>
      <c r="F36" s="34" t="s">
        <v>101</v>
      </c>
      <c r="G36" s="83"/>
      <c r="H36" s="84"/>
      <c r="I36" s="37"/>
      <c r="J36" s="77"/>
      <c r="K36" s="39" t="str">
        <f>Y36</f>
        <v/>
      </c>
      <c r="L36" s="39" t="str">
        <f>AB37</f>
        <v/>
      </c>
      <c r="M36" s="39" t="str">
        <f>AH38</f>
        <v/>
      </c>
      <c r="N36" s="39" t="str">
        <f>AE39</f>
        <v/>
      </c>
      <c r="O36" s="39" t="str">
        <f>IF((X36+AA37+AG38+AD39)=0,"",(X36+AA37+AG38+AD39))</f>
        <v/>
      </c>
      <c r="P36" s="39" t="str">
        <f>IF((Y36-X36)+(AB37-AA37)+(AH38-AG38)+(AE39-AD39)=0,"",(Y36-X36)+(AB37-AA37)+(AH38-AG38)+(AE39-AD39))</f>
        <v/>
      </c>
      <c r="Q36" s="39" t="str">
        <f>IF(ISNUMBER(Z36),(Z36+AC37+AI38+AF39),"")</f>
        <v/>
      </c>
      <c r="R36" s="39" t="str">
        <f>IF((Y36+AB37+AH38+AE39)=0,"",(Y36+AB37+AH38+AE39))</f>
        <v/>
      </c>
      <c r="S36" s="40" t="str">
        <f t="shared" si="1"/>
        <v/>
      </c>
      <c r="T36" s="37"/>
      <c r="U36" s="40" t="str">
        <f>'Výpočty'!U36</f>
        <v/>
      </c>
      <c r="V36" s="41" t="str">
        <f t="shared" si="2"/>
        <v/>
      </c>
      <c r="W36" s="42" t="s">
        <v>32</v>
      </c>
      <c r="X36" s="85"/>
      <c r="Y36" s="86"/>
      <c r="Z36" s="86"/>
      <c r="AA36" s="71"/>
      <c r="AB36" s="71"/>
      <c r="AC36" s="71"/>
      <c r="AD36" s="72"/>
      <c r="AE36" s="72"/>
      <c r="AF36" s="72"/>
      <c r="AG36" s="73"/>
      <c r="AH36" s="73"/>
      <c r="AI36" s="74"/>
    </row>
    <row r="37" ht="19.5" customHeight="1">
      <c r="A37" s="30">
        <v>34.0</v>
      </c>
      <c r="B37" s="69"/>
      <c r="C37" s="69"/>
      <c r="D37" s="70"/>
      <c r="E37" s="49"/>
      <c r="F37" s="50" t="s">
        <v>102</v>
      </c>
      <c r="G37" s="83"/>
      <c r="H37" s="84"/>
      <c r="I37" s="37"/>
      <c r="J37" s="77"/>
      <c r="K37" s="39" t="str">
        <f>AB36</f>
        <v/>
      </c>
      <c r="L37" s="39" t="str">
        <f>Y37</f>
        <v/>
      </c>
      <c r="M37" s="39" t="str">
        <f>AE38</f>
        <v/>
      </c>
      <c r="N37" s="39" t="str">
        <f>AH39</f>
        <v/>
      </c>
      <c r="O37" s="39" t="str">
        <f>IF((AA36+X37+AD38+AG39)=0,"",(AA36+X37+AD38+AG39))</f>
        <v/>
      </c>
      <c r="P37" s="39" t="str">
        <f>IF((AB36-AA36)+(Y37-X37)+(AE38-AD38)+(AH39-AG39)=0,"",(AB36-AA36)+(Y37-X37)+(AE38-AD38)+(AH39-AG39))</f>
        <v/>
      </c>
      <c r="Q37" s="39" t="str">
        <f>IF(ISNUMBER(AC36),(AC36+Z37+AF38+AI39),"")</f>
        <v/>
      </c>
      <c r="R37" s="39" t="str">
        <f>IF((AB36+Y37+AE38+AH39)=0,"",(AB36+Y37+AE38+AH39))</f>
        <v/>
      </c>
      <c r="S37" s="40" t="str">
        <f t="shared" si="1"/>
        <v/>
      </c>
      <c r="T37" s="37"/>
      <c r="U37" s="40" t="str">
        <f>'Výpočty'!U37</f>
        <v/>
      </c>
      <c r="V37" s="41" t="str">
        <f t="shared" si="2"/>
        <v/>
      </c>
      <c r="W37" s="42" t="s">
        <v>32</v>
      </c>
      <c r="X37" s="78"/>
      <c r="Y37" s="71"/>
      <c r="Z37" s="71"/>
      <c r="AA37" s="86"/>
      <c r="AB37" s="86"/>
      <c r="AC37" s="86"/>
      <c r="AD37" s="73"/>
      <c r="AE37" s="73"/>
      <c r="AF37" s="73"/>
      <c r="AG37" s="72"/>
      <c r="AH37" s="72"/>
      <c r="AI37" s="79"/>
    </row>
    <row r="38" ht="19.5" customHeight="1">
      <c r="A38" s="30">
        <v>35.0</v>
      </c>
      <c r="B38" s="69"/>
      <c r="C38" s="69"/>
      <c r="D38" s="70"/>
      <c r="E38" s="49"/>
      <c r="F38" s="53" t="s">
        <v>103</v>
      </c>
      <c r="G38" s="83"/>
      <c r="H38" s="84"/>
      <c r="I38" s="37"/>
      <c r="J38" s="77"/>
      <c r="K38" s="39" t="str">
        <f>AE36</f>
        <v/>
      </c>
      <c r="L38" s="39" t="str">
        <f>AH37</f>
        <v/>
      </c>
      <c r="M38" s="39" t="str">
        <f>AB38</f>
        <v/>
      </c>
      <c r="N38" s="39" t="str">
        <f>Y39</f>
        <v/>
      </c>
      <c r="O38" s="39" t="str">
        <f>IF((AD36+AG37+AA38+X39)=0,"",(AD36+AG37+AA38+X39))</f>
        <v/>
      </c>
      <c r="P38" s="39" t="str">
        <f>IF(((AE36-AD36)+(AH37-AG37)+(AB38-AA38)+(Y39-X39))=0,"",((AE36-AD36)+(AH37-AG37)+(AB38-AA38)+(Y39-X39)))</f>
        <v/>
      </c>
      <c r="Q38" s="39" t="str">
        <f>IF(ISNUMBER(AF36),(AF36+AI37+AC38+Z39),"")</f>
        <v/>
      </c>
      <c r="R38" s="39" t="str">
        <f>IF((AE36+AH37+AB38+Y39)=0,"",(AE36+AH37+AB38+Y39))</f>
        <v/>
      </c>
      <c r="S38" s="40" t="str">
        <f t="shared" si="1"/>
        <v/>
      </c>
      <c r="T38" s="37"/>
      <c r="U38" s="40" t="str">
        <f>'Výpočty'!U38</f>
        <v/>
      </c>
      <c r="V38" s="41" t="str">
        <f t="shared" si="2"/>
        <v/>
      </c>
      <c r="W38" s="42" t="s">
        <v>32</v>
      </c>
      <c r="X38" s="80"/>
      <c r="Y38" s="73"/>
      <c r="Z38" s="73"/>
      <c r="AA38" s="72"/>
      <c r="AB38" s="72"/>
      <c r="AC38" s="72"/>
      <c r="AD38" s="71"/>
      <c r="AE38" s="71"/>
      <c r="AF38" s="71"/>
      <c r="AG38" s="86"/>
      <c r="AH38" s="86"/>
      <c r="AI38" s="87"/>
    </row>
    <row r="39" ht="19.5" customHeight="1">
      <c r="A39" s="30">
        <v>36.0</v>
      </c>
      <c r="B39" s="69"/>
      <c r="C39" s="69"/>
      <c r="D39" s="70"/>
      <c r="E39" s="57"/>
      <c r="F39" s="58" t="s">
        <v>104</v>
      </c>
      <c r="G39" s="83"/>
      <c r="H39" s="84"/>
      <c r="I39" s="37"/>
      <c r="J39" s="77"/>
      <c r="K39" s="39" t="str">
        <f>AH36</f>
        <v/>
      </c>
      <c r="L39" s="39" t="str">
        <f>AE37</f>
        <v/>
      </c>
      <c r="M39" s="39" t="str">
        <f>Y38</f>
        <v/>
      </c>
      <c r="N39" s="39" t="str">
        <f>AB39</f>
        <v/>
      </c>
      <c r="O39" s="39" t="str">
        <f>IF((AG36+AD37+X38+AA39)=0,"",(AG36+AD37+X38+AA39))</f>
        <v/>
      </c>
      <c r="P39" s="39" t="str">
        <f>IF(((AH36-AG36)+(AE37-AD37)+(Y38-X38)+(AB39-AA39))=0,"",((AH36-AG36)+(AE37-AD37)+(Y38-X38)+(AB39-AA39)))</f>
        <v/>
      </c>
      <c r="Q39" s="39" t="str">
        <f>IF(ISNUMBER(AI36),(AI36+AF37+Z38+AC39),"")</f>
        <v/>
      </c>
      <c r="R39" s="39" t="str">
        <f>IF((AH36+AE37+Y38+AB39)=0,"",(AH36+AE37+Y38+AB39))</f>
        <v/>
      </c>
      <c r="S39" s="40" t="str">
        <f t="shared" si="1"/>
        <v/>
      </c>
      <c r="T39" s="37"/>
      <c r="U39" s="40" t="str">
        <f>'Výpočty'!U39</f>
        <v/>
      </c>
      <c r="V39" s="41" t="str">
        <f t="shared" si="2"/>
        <v/>
      </c>
      <c r="W39" s="42" t="s">
        <v>32</v>
      </c>
      <c r="X39" s="81"/>
      <c r="Y39" s="72"/>
      <c r="Z39" s="72"/>
      <c r="AA39" s="73"/>
      <c r="AB39" s="73"/>
      <c r="AC39" s="73"/>
      <c r="AD39" s="86"/>
      <c r="AE39" s="86"/>
      <c r="AF39" s="86"/>
      <c r="AG39" s="71"/>
      <c r="AH39" s="71"/>
      <c r="AI39" s="82"/>
    </row>
    <row r="40" ht="19.5" customHeight="1">
      <c r="A40" s="30">
        <v>37.0</v>
      </c>
      <c r="B40" s="69"/>
      <c r="C40" s="69"/>
      <c r="D40" s="70"/>
      <c r="E40" s="61"/>
      <c r="F40" s="34" t="s">
        <v>105</v>
      </c>
      <c r="G40" s="75"/>
      <c r="H40" s="76"/>
      <c r="I40" s="64"/>
      <c r="J40" s="77"/>
      <c r="K40" s="65" t="str">
        <f>Y40</f>
        <v/>
      </c>
      <c r="L40" s="65" t="str">
        <f>AB41</f>
        <v/>
      </c>
      <c r="M40" s="65" t="str">
        <f>AH42</f>
        <v/>
      </c>
      <c r="N40" s="65" t="str">
        <f>AE43</f>
        <v/>
      </c>
      <c r="O40" s="65" t="str">
        <f>IF((X40+AA41+AG42+AD43)=0,"",(X40+AA41+AG42+AD43))</f>
        <v/>
      </c>
      <c r="P40" s="65" t="str">
        <f>IF((Y40-X40)+(AB41-AA41)+(AH42-AG42)+(AE43-AD43)=0,"",(Y40-X40)+(AB41-AA41)+(AH42-AG42)+(AE43-AD43))</f>
        <v/>
      </c>
      <c r="Q40" s="65" t="str">
        <f>IF(ISNUMBER(Z40),(Z40+AC41+AI42+AF43),"")</f>
        <v/>
      </c>
      <c r="R40" s="65" t="str">
        <f>IF((Y40+AB41+AH42+AE43)=0,"",(Y40+AB41+AH42+AE43))</f>
        <v/>
      </c>
      <c r="S40" s="66" t="str">
        <f t="shared" si="1"/>
        <v/>
      </c>
      <c r="T40" s="64"/>
      <c r="U40" s="66" t="str">
        <f>'Výpočty'!U40</f>
        <v/>
      </c>
      <c r="V40" s="67" t="str">
        <f t="shared" si="2"/>
        <v/>
      </c>
      <c r="W40" s="68" t="s">
        <v>32</v>
      </c>
      <c r="X40" s="85"/>
      <c r="Y40" s="86"/>
      <c r="Z40" s="86"/>
      <c r="AA40" s="71"/>
      <c r="AB40" s="71"/>
      <c r="AC40" s="71"/>
      <c r="AD40" s="72"/>
      <c r="AE40" s="72"/>
      <c r="AF40" s="72"/>
      <c r="AG40" s="73"/>
      <c r="AH40" s="73"/>
      <c r="AI40" s="74"/>
    </row>
    <row r="41" ht="19.5" customHeight="1">
      <c r="A41" s="30">
        <v>38.0</v>
      </c>
      <c r="B41" s="69"/>
      <c r="C41" s="69"/>
      <c r="D41" s="70"/>
      <c r="E41" s="49"/>
      <c r="F41" s="50" t="s">
        <v>106</v>
      </c>
      <c r="G41" s="75"/>
      <c r="H41" s="76"/>
      <c r="I41" s="64"/>
      <c r="J41" s="77"/>
      <c r="K41" s="65" t="str">
        <f>AB40</f>
        <v/>
      </c>
      <c r="L41" s="65" t="str">
        <f>Y41</f>
        <v/>
      </c>
      <c r="M41" s="65" t="str">
        <f>AE42</f>
        <v/>
      </c>
      <c r="N41" s="65" t="str">
        <f>AH43</f>
        <v/>
      </c>
      <c r="O41" s="65" t="str">
        <f>IF((AA40+X41+AD42+AG43)=0,"",(AA40+X41+AD42+AG43))</f>
        <v/>
      </c>
      <c r="P41" s="65" t="str">
        <f>IF((AB40-AA40)+(Y41-X41)+(AE42-AD42)+(AH43-AG43)=0,"",(AB40-AA40)+(Y41-X41)+(AE42-AD42)+(AH43-AG43))</f>
        <v/>
      </c>
      <c r="Q41" s="65" t="str">
        <f>IF(ISNUMBER(AC40),(AC40+Z41+AF42+AI43),"")</f>
        <v/>
      </c>
      <c r="R41" s="65" t="str">
        <f>IF((AB40+Y41+AE42+AH43)=0,"",(AB40+Y41+AE42+AH43))</f>
        <v/>
      </c>
      <c r="S41" s="66" t="str">
        <f t="shared" si="1"/>
        <v/>
      </c>
      <c r="T41" s="64"/>
      <c r="U41" s="66" t="str">
        <f>'Výpočty'!U41</f>
        <v/>
      </c>
      <c r="V41" s="67" t="str">
        <f t="shared" si="2"/>
        <v/>
      </c>
      <c r="W41" s="68" t="s">
        <v>32</v>
      </c>
      <c r="X41" s="78"/>
      <c r="Y41" s="71"/>
      <c r="Z41" s="71"/>
      <c r="AA41" s="86"/>
      <c r="AB41" s="86"/>
      <c r="AC41" s="86"/>
      <c r="AD41" s="73"/>
      <c r="AE41" s="73"/>
      <c r="AF41" s="73"/>
      <c r="AG41" s="72"/>
      <c r="AH41" s="72"/>
      <c r="AI41" s="79"/>
    </row>
    <row r="42" ht="19.5" customHeight="1">
      <c r="A42" s="30">
        <v>39.0</v>
      </c>
      <c r="B42" s="69"/>
      <c r="C42" s="69"/>
      <c r="D42" s="70"/>
      <c r="E42" s="49"/>
      <c r="F42" s="53" t="s">
        <v>107</v>
      </c>
      <c r="G42" s="75"/>
      <c r="H42" s="76"/>
      <c r="I42" s="64"/>
      <c r="J42" s="77"/>
      <c r="K42" s="65" t="str">
        <f>AE40</f>
        <v/>
      </c>
      <c r="L42" s="65" t="str">
        <f>AH41</f>
        <v/>
      </c>
      <c r="M42" s="65" t="str">
        <f>AB42</f>
        <v/>
      </c>
      <c r="N42" s="65" t="str">
        <f>Y43</f>
        <v/>
      </c>
      <c r="O42" s="65" t="str">
        <f>IF((AD40+AG41+AA42+X43)=0,"",(AD40+AG41+AA42+X43))</f>
        <v/>
      </c>
      <c r="P42" s="65" t="str">
        <f>IF(((AE40-AD40)+(AH41-AG41)+(AB42-AA42)+(Y43-X43))=0,"",((AE40-AD40)+(AH41-AG41)+(AB42-AA42)+(Y43-X43)))</f>
        <v/>
      </c>
      <c r="Q42" s="65" t="str">
        <f>IF(ISNUMBER(AF40),(AF40+AI41+AC42+Z43),"")</f>
        <v/>
      </c>
      <c r="R42" s="65" t="str">
        <f>IF((AE40+AH41+AB42+Y43)=0,"",(AE40+AH41+AB42+Y43))</f>
        <v/>
      </c>
      <c r="S42" s="66" t="str">
        <f t="shared" si="1"/>
        <v/>
      </c>
      <c r="T42" s="64"/>
      <c r="U42" s="66" t="str">
        <f>'Výpočty'!U42</f>
        <v/>
      </c>
      <c r="V42" s="67" t="str">
        <f t="shared" si="2"/>
        <v/>
      </c>
      <c r="W42" s="68" t="s">
        <v>32</v>
      </c>
      <c r="X42" s="80"/>
      <c r="Y42" s="73"/>
      <c r="Z42" s="73"/>
      <c r="AA42" s="72"/>
      <c r="AB42" s="72"/>
      <c r="AC42" s="72"/>
      <c r="AD42" s="71"/>
      <c r="AE42" s="71"/>
      <c r="AF42" s="71"/>
      <c r="AG42" s="86"/>
      <c r="AH42" s="86"/>
      <c r="AI42" s="87"/>
    </row>
    <row r="43" ht="19.5" customHeight="1">
      <c r="A43" s="30">
        <v>40.0</v>
      </c>
      <c r="B43" s="69"/>
      <c r="C43" s="69"/>
      <c r="D43" s="70"/>
      <c r="E43" s="57"/>
      <c r="F43" s="58" t="s">
        <v>108</v>
      </c>
      <c r="G43" s="75"/>
      <c r="H43" s="76"/>
      <c r="I43" s="64"/>
      <c r="J43" s="77"/>
      <c r="K43" s="65" t="str">
        <f>AH40</f>
        <v/>
      </c>
      <c r="L43" s="65" t="str">
        <f>AE41</f>
        <v/>
      </c>
      <c r="M43" s="65" t="str">
        <f>Y42</f>
        <v/>
      </c>
      <c r="N43" s="65" t="str">
        <f>AB43</f>
        <v/>
      </c>
      <c r="O43" s="65" t="str">
        <f>IF((AG40+AD41+X42+AA43)=0,"",(AG40+AD41+X42+AA43))</f>
        <v/>
      </c>
      <c r="P43" s="65" t="str">
        <f>IF(((AH40-AG40)+(AE41-AD41)+(Y42-X42)+(AB43-AA43))=0,"",((AH40-AG40)+(AE41-AD41)+(Y42-X42)+(AB43-AA43)))</f>
        <v/>
      </c>
      <c r="Q43" s="65" t="str">
        <f>IF(ISNUMBER(AI40),(AI40+AF41+Z42+AC43),"")</f>
        <v/>
      </c>
      <c r="R43" s="65" t="str">
        <f>IF((AH40+AE41+Y42+AB43)=0,"",(AH40+AE41+Y42+AB43))</f>
        <v/>
      </c>
      <c r="S43" s="66" t="str">
        <f t="shared" si="1"/>
        <v/>
      </c>
      <c r="T43" s="64"/>
      <c r="U43" s="66" t="str">
        <f>'Výpočty'!U43</f>
        <v/>
      </c>
      <c r="V43" s="67" t="str">
        <f t="shared" si="2"/>
        <v/>
      </c>
      <c r="W43" s="68" t="s">
        <v>32</v>
      </c>
      <c r="X43" s="81"/>
      <c r="Y43" s="72"/>
      <c r="Z43" s="72"/>
      <c r="AA43" s="73"/>
      <c r="AB43" s="73"/>
      <c r="AC43" s="73"/>
      <c r="AD43" s="86"/>
      <c r="AE43" s="86"/>
      <c r="AF43" s="86"/>
      <c r="AG43" s="71"/>
      <c r="AH43" s="71"/>
      <c r="AI43" s="82"/>
    </row>
    <row r="44" ht="19.5" customHeight="1">
      <c r="A44" s="30">
        <v>41.0</v>
      </c>
      <c r="B44" s="69"/>
      <c r="C44" s="69"/>
      <c r="D44" s="70"/>
      <c r="E44" s="33"/>
      <c r="F44" s="34" t="s">
        <v>109</v>
      </c>
      <c r="G44" s="83"/>
      <c r="H44" s="84"/>
      <c r="I44" s="37"/>
      <c r="J44" s="77"/>
      <c r="K44" s="39" t="str">
        <f>Y44</f>
        <v/>
      </c>
      <c r="L44" s="39" t="str">
        <f>AB45</f>
        <v/>
      </c>
      <c r="M44" s="39" t="str">
        <f>AH46</f>
        <v/>
      </c>
      <c r="N44" s="39" t="str">
        <f>AE47</f>
        <v/>
      </c>
      <c r="O44" s="39" t="str">
        <f>IF((X44+AA45+AG46+AD47)=0,"",(X44+AA45+AG46+AD47))</f>
        <v/>
      </c>
      <c r="P44" s="39" t="str">
        <f>IF((Y44-X44)+(AB45-AA45)+(AH46-AG46)+(AE47-AD47)=0,"",(Y44-X44)+(AB45-AA45)+(AH46-AG46)+(AE47-AD47))</f>
        <v/>
      </c>
      <c r="Q44" s="39" t="str">
        <f>IF(ISNUMBER(Z44),(Z44+AC45+AI46+AF47),"")</f>
        <v/>
      </c>
      <c r="R44" s="39" t="str">
        <f>IF((Y44+AB45+AH46+AE47)=0,"",(Y44+AB45+AH46+AE47))</f>
        <v/>
      </c>
      <c r="S44" s="40" t="str">
        <f t="shared" si="1"/>
        <v/>
      </c>
      <c r="T44" s="37"/>
      <c r="U44" s="40" t="str">
        <f>'Výpočty'!U44</f>
        <v/>
      </c>
      <c r="V44" s="41" t="str">
        <f t="shared" si="2"/>
        <v/>
      </c>
      <c r="W44" s="42" t="s">
        <v>32</v>
      </c>
      <c r="X44" s="85"/>
      <c r="Y44" s="86"/>
      <c r="Z44" s="86"/>
      <c r="AA44" s="71"/>
      <c r="AB44" s="71"/>
      <c r="AC44" s="71"/>
      <c r="AD44" s="72"/>
      <c r="AE44" s="72"/>
      <c r="AF44" s="72"/>
      <c r="AG44" s="73"/>
      <c r="AH44" s="73"/>
      <c r="AI44" s="74"/>
    </row>
    <row r="45" ht="19.5" customHeight="1">
      <c r="A45" s="30">
        <v>42.0</v>
      </c>
      <c r="B45" s="69"/>
      <c r="C45" s="69"/>
      <c r="D45" s="70"/>
      <c r="E45" s="49"/>
      <c r="F45" s="50" t="s">
        <v>110</v>
      </c>
      <c r="G45" s="83"/>
      <c r="H45" s="84"/>
      <c r="I45" s="37"/>
      <c r="J45" s="77"/>
      <c r="K45" s="39" t="str">
        <f>AB44</f>
        <v/>
      </c>
      <c r="L45" s="39" t="str">
        <f>Y45</f>
        <v/>
      </c>
      <c r="M45" s="39" t="str">
        <f>AE46</f>
        <v/>
      </c>
      <c r="N45" s="39" t="str">
        <f>AH47</f>
        <v/>
      </c>
      <c r="O45" s="39" t="str">
        <f>IF((AA44+X45+AD46+AG47)=0,"",(AA44+X45+AD46+AG47))</f>
        <v/>
      </c>
      <c r="P45" s="39" t="str">
        <f>IF((AB44-AA44)+(Y45-X45)+(AE46-AD46)+(AH47-AG47)=0,"",(AB44-AA44)+(Y45-X45)+(AE46-AD46)+(AH47-AG47))</f>
        <v/>
      </c>
      <c r="Q45" s="39" t="str">
        <f>IF(ISNUMBER(AC44),(AC44+Z45+AF46+AI47),"")</f>
        <v/>
      </c>
      <c r="R45" s="39" t="str">
        <f>IF((AB44+Y45+AE46+AH47)=0,"",(AB44+Y45+AE46+AH47))</f>
        <v/>
      </c>
      <c r="S45" s="40" t="str">
        <f t="shared" si="1"/>
        <v/>
      </c>
      <c r="T45" s="37"/>
      <c r="U45" s="40" t="str">
        <f>'Výpočty'!U45</f>
        <v/>
      </c>
      <c r="V45" s="41" t="str">
        <f t="shared" si="2"/>
        <v/>
      </c>
      <c r="W45" s="42" t="s">
        <v>32</v>
      </c>
      <c r="X45" s="78"/>
      <c r="Y45" s="71"/>
      <c r="Z45" s="71"/>
      <c r="AA45" s="86"/>
      <c r="AB45" s="86"/>
      <c r="AC45" s="86"/>
      <c r="AD45" s="73"/>
      <c r="AE45" s="73"/>
      <c r="AF45" s="73"/>
      <c r="AG45" s="72"/>
      <c r="AH45" s="72"/>
      <c r="AI45" s="79"/>
    </row>
    <row r="46" ht="19.5" customHeight="1">
      <c r="A46" s="30">
        <v>43.0</v>
      </c>
      <c r="B46" s="69"/>
      <c r="C46" s="69"/>
      <c r="D46" s="70"/>
      <c r="E46" s="49"/>
      <c r="F46" s="53" t="s">
        <v>111</v>
      </c>
      <c r="G46" s="83"/>
      <c r="H46" s="84"/>
      <c r="I46" s="37"/>
      <c r="J46" s="77"/>
      <c r="K46" s="39" t="str">
        <f>AE44</f>
        <v/>
      </c>
      <c r="L46" s="39" t="str">
        <f>AH45</f>
        <v/>
      </c>
      <c r="M46" s="39" t="str">
        <f>AB46</f>
        <v/>
      </c>
      <c r="N46" s="39" t="str">
        <f>Y47</f>
        <v/>
      </c>
      <c r="O46" s="39" t="str">
        <f>IF((AD44+AG45+AA46+X47)=0,"",(AD44+AG45+AA46+X47))</f>
        <v/>
      </c>
      <c r="P46" s="39" t="str">
        <f>IF(((AE44-AD44)+(AH45-AG45)+(AB46-AA46)+(Y47-X47))=0,"",((AE44-AD44)+(AH45-AG45)+(AB46-AA46)+(Y47-X47)))</f>
        <v/>
      </c>
      <c r="Q46" s="39" t="str">
        <f>IF(ISNUMBER(AF44),(AF44+AI45+AC46+Z47),"")</f>
        <v/>
      </c>
      <c r="R46" s="39" t="str">
        <f>IF((AE44+AH45+AB46+Y47)=0,"",(AE44+AH45+AB46+Y47))</f>
        <v/>
      </c>
      <c r="S46" s="40" t="str">
        <f t="shared" si="1"/>
        <v/>
      </c>
      <c r="T46" s="37"/>
      <c r="U46" s="40" t="str">
        <f>'Výpočty'!U46</f>
        <v/>
      </c>
      <c r="V46" s="41" t="str">
        <f t="shared" si="2"/>
        <v/>
      </c>
      <c r="W46" s="42" t="s">
        <v>32</v>
      </c>
      <c r="X46" s="80"/>
      <c r="Y46" s="73"/>
      <c r="Z46" s="73"/>
      <c r="AA46" s="72"/>
      <c r="AB46" s="72"/>
      <c r="AC46" s="72"/>
      <c r="AD46" s="71"/>
      <c r="AE46" s="71"/>
      <c r="AF46" s="71"/>
      <c r="AG46" s="86"/>
      <c r="AH46" s="86"/>
      <c r="AI46" s="87"/>
    </row>
    <row r="47" ht="19.5" customHeight="1">
      <c r="A47" s="30">
        <v>44.0</v>
      </c>
      <c r="B47" s="69"/>
      <c r="C47" s="69"/>
      <c r="D47" s="70"/>
      <c r="E47" s="57"/>
      <c r="F47" s="58" t="s">
        <v>112</v>
      </c>
      <c r="G47" s="83"/>
      <c r="H47" s="84"/>
      <c r="I47" s="37"/>
      <c r="J47" s="77"/>
      <c r="K47" s="39" t="str">
        <f>AH44</f>
        <v/>
      </c>
      <c r="L47" s="39" t="str">
        <f>AE45</f>
        <v/>
      </c>
      <c r="M47" s="39" t="str">
        <f>Y46</f>
        <v/>
      </c>
      <c r="N47" s="39" t="str">
        <f>AB47</f>
        <v/>
      </c>
      <c r="O47" s="39" t="str">
        <f>IF((AG44+AD45+X46+AA47)=0,"",(AG44+AD45+X46+AA47))</f>
        <v/>
      </c>
      <c r="P47" s="39" t="str">
        <f>IF(((AH44-AG44)+(AE45-AD45)+(Y46-X46)+(AB47-AA47))=0,"",((AH44-AG44)+(AE45-AD45)+(Y46-X46)+(AB47-AA47)))</f>
        <v/>
      </c>
      <c r="Q47" s="39" t="str">
        <f>IF(ISNUMBER(AI44),(AI44+AF45+Z46+AC47),"")</f>
        <v/>
      </c>
      <c r="R47" s="39" t="str">
        <f>IF((AH44+AE45+Y46+AB47)=0,"",(AH44+AE45+Y46+AB47))</f>
        <v/>
      </c>
      <c r="S47" s="40" t="str">
        <f t="shared" si="1"/>
        <v/>
      </c>
      <c r="T47" s="37"/>
      <c r="U47" s="40" t="str">
        <f>'Výpočty'!U47</f>
        <v/>
      </c>
      <c r="V47" s="41" t="str">
        <f t="shared" si="2"/>
        <v/>
      </c>
      <c r="W47" s="42" t="s">
        <v>32</v>
      </c>
      <c r="X47" s="81"/>
      <c r="Y47" s="72"/>
      <c r="Z47" s="72"/>
      <c r="AA47" s="73"/>
      <c r="AB47" s="73"/>
      <c r="AC47" s="73"/>
      <c r="AD47" s="86"/>
      <c r="AE47" s="86"/>
      <c r="AF47" s="86"/>
      <c r="AG47" s="71"/>
      <c r="AH47" s="71"/>
      <c r="AI47" s="82"/>
    </row>
    <row r="48" ht="19.5" customHeight="1">
      <c r="A48" s="30">
        <v>45.0</v>
      </c>
      <c r="B48" s="69"/>
      <c r="C48" s="69"/>
      <c r="D48" s="70"/>
      <c r="E48" s="33"/>
      <c r="F48" s="34" t="s">
        <v>113</v>
      </c>
      <c r="G48" s="75"/>
      <c r="H48" s="76"/>
      <c r="I48" s="64"/>
      <c r="J48" s="77"/>
      <c r="K48" s="88" t="str">
        <f>Y48</f>
        <v/>
      </c>
      <c r="L48" s="88" t="str">
        <f>AB49</f>
        <v/>
      </c>
      <c r="M48" s="88" t="str">
        <f>AH50</f>
        <v/>
      </c>
      <c r="N48" s="88" t="str">
        <f>AE51</f>
        <v/>
      </c>
      <c r="O48" s="88" t="str">
        <f>IF((X48+AA49+AG50+AD51)=0,"",(X48+AA49+AG50+AD51))</f>
        <v/>
      </c>
      <c r="P48" s="88" t="str">
        <f>IF((Y48-X48)+(AB49-AA49)+(AH50-AG50)+(AE51-AD51)=0,"",(Y48-X48)+(AB49-AA49)+(AH50-AG50)+(AE51-AD51))</f>
        <v/>
      </c>
      <c r="Q48" s="88" t="str">
        <f>IF(ISNUMBER(Z48),(Z48+AC49+AI50+AF51),"")</f>
        <v/>
      </c>
      <c r="R48" s="88" t="str">
        <f>IF((Y48+AB49+AH50+AE51)=0,"",(Y48+AB49+AH50+AE51))</f>
        <v/>
      </c>
      <c r="S48" s="66" t="str">
        <f t="shared" si="1"/>
        <v/>
      </c>
      <c r="T48" s="37"/>
      <c r="U48" s="40" t="str">
        <f>'Výpočty'!U48</f>
        <v/>
      </c>
      <c r="V48" s="41" t="str">
        <f t="shared" si="2"/>
        <v/>
      </c>
      <c r="W48" s="42" t="s">
        <v>32</v>
      </c>
      <c r="X48" s="85"/>
      <c r="Y48" s="86"/>
      <c r="Z48" s="86"/>
      <c r="AA48" s="71"/>
      <c r="AB48" s="71"/>
      <c r="AC48" s="71"/>
      <c r="AD48" s="72"/>
      <c r="AE48" s="72"/>
      <c r="AF48" s="72"/>
      <c r="AG48" s="73"/>
      <c r="AH48" s="73"/>
      <c r="AI48" s="74"/>
    </row>
    <row r="49" ht="19.5" customHeight="1">
      <c r="A49" s="30">
        <v>46.0</v>
      </c>
      <c r="B49" s="69"/>
      <c r="C49" s="69"/>
      <c r="D49" s="70"/>
      <c r="E49" s="49"/>
      <c r="F49" s="50" t="s">
        <v>114</v>
      </c>
      <c r="G49" s="75"/>
      <c r="H49" s="76"/>
      <c r="I49" s="64"/>
      <c r="J49" s="77"/>
      <c r="K49" s="88" t="str">
        <f>AB48</f>
        <v/>
      </c>
      <c r="L49" s="88" t="str">
        <f>Y49</f>
        <v/>
      </c>
      <c r="M49" s="88" t="str">
        <f>AE50</f>
        <v/>
      </c>
      <c r="N49" s="88" t="str">
        <f>AH51</f>
        <v/>
      </c>
      <c r="O49" s="88" t="str">
        <f>IF((AA48+X49+AD50+AG51)=0,"",(AA48+X49+AD50+AG51))</f>
        <v/>
      </c>
      <c r="P49" s="88" t="str">
        <f>IF((AB48-AA48)+(Y49-X49)+(AE50-AD50)+(AH51-AG51)=0,"",(AB48-AA48)+(Y49-X49)+(AE50-AD50)+(AH51-AG51))</f>
        <v/>
      </c>
      <c r="Q49" s="88" t="str">
        <f>IF(ISNUMBER(AC48),(AC48+Z49+AF50+AI51),"")</f>
        <v/>
      </c>
      <c r="R49" s="88" t="str">
        <f>IF((AB48+Y49+AE50+AH51)=0,"",(AB48+Y49+AE50+AH51))</f>
        <v/>
      </c>
      <c r="S49" s="66" t="str">
        <f t="shared" si="1"/>
        <v/>
      </c>
      <c r="T49" s="37"/>
      <c r="U49" s="40" t="str">
        <f>'Výpočty'!U49</f>
        <v/>
      </c>
      <c r="V49" s="41" t="str">
        <f t="shared" si="2"/>
        <v/>
      </c>
      <c r="W49" s="42" t="s">
        <v>32</v>
      </c>
      <c r="X49" s="78"/>
      <c r="Y49" s="71"/>
      <c r="Z49" s="71"/>
      <c r="AA49" s="86"/>
      <c r="AB49" s="86"/>
      <c r="AC49" s="86"/>
      <c r="AD49" s="73"/>
      <c r="AE49" s="73"/>
      <c r="AF49" s="73"/>
      <c r="AG49" s="72"/>
      <c r="AH49" s="72"/>
      <c r="AI49" s="79"/>
    </row>
    <row r="50" ht="19.5" customHeight="1">
      <c r="A50" s="30">
        <v>47.0</v>
      </c>
      <c r="B50" s="69"/>
      <c r="C50" s="69"/>
      <c r="D50" s="70"/>
      <c r="E50" s="49"/>
      <c r="F50" s="53" t="s">
        <v>115</v>
      </c>
      <c r="G50" s="75"/>
      <c r="H50" s="76"/>
      <c r="I50" s="64"/>
      <c r="J50" s="77"/>
      <c r="K50" s="88" t="str">
        <f>AE48</f>
        <v/>
      </c>
      <c r="L50" s="88" t="str">
        <f>AH49</f>
        <v/>
      </c>
      <c r="M50" s="88" t="str">
        <f>AB50</f>
        <v/>
      </c>
      <c r="N50" s="88" t="str">
        <f>Y51</f>
        <v/>
      </c>
      <c r="O50" s="88" t="str">
        <f>IF((AD48+AG49+AA50+X51)=0,"",(AD48+AG49+AA50+X51))</f>
        <v/>
      </c>
      <c r="P50" s="88" t="str">
        <f>IF(((AE48-AD48)+(AH49-AG49)+(AB50-AA50)+(Y51-X51))=0,"",((AE48-AD48)+(AH49-AG49)+(AB50-AA50)+(Y51-X51)))</f>
        <v/>
      </c>
      <c r="Q50" s="88" t="str">
        <f>IF(ISNUMBER(AF48),(AF48+AI49+AC50+Z51),"")</f>
        <v/>
      </c>
      <c r="R50" s="88" t="str">
        <f>IF((AE48+AH49+AB50+Y51)=0,"",(AE48+AH49+AB50+Y51))</f>
        <v/>
      </c>
      <c r="S50" s="66" t="str">
        <f t="shared" si="1"/>
        <v/>
      </c>
      <c r="T50" s="37"/>
      <c r="U50" s="40" t="str">
        <f>'Výpočty'!U50</f>
        <v/>
      </c>
      <c r="V50" s="41" t="str">
        <f t="shared" si="2"/>
        <v/>
      </c>
      <c r="W50" s="42" t="s">
        <v>32</v>
      </c>
      <c r="X50" s="80"/>
      <c r="Y50" s="73"/>
      <c r="Z50" s="73"/>
      <c r="AA50" s="72"/>
      <c r="AB50" s="72"/>
      <c r="AC50" s="72"/>
      <c r="AD50" s="71"/>
      <c r="AE50" s="71"/>
      <c r="AF50" s="71"/>
      <c r="AG50" s="86"/>
      <c r="AH50" s="86"/>
      <c r="AI50" s="87"/>
    </row>
    <row r="51" ht="19.5" customHeight="1">
      <c r="A51" s="30">
        <v>48.0</v>
      </c>
      <c r="B51" s="69"/>
      <c r="C51" s="69"/>
      <c r="D51" s="70"/>
      <c r="E51" s="57"/>
      <c r="F51" s="58" t="s">
        <v>116</v>
      </c>
      <c r="G51" s="75"/>
      <c r="H51" s="76"/>
      <c r="I51" s="64"/>
      <c r="J51" s="77"/>
      <c r="K51" s="88" t="str">
        <f>AH48</f>
        <v/>
      </c>
      <c r="L51" s="88" t="str">
        <f>AE49</f>
        <v/>
      </c>
      <c r="M51" s="88" t="str">
        <f>Y50</f>
        <v/>
      </c>
      <c r="N51" s="88" t="str">
        <f>AB51</f>
        <v/>
      </c>
      <c r="O51" s="88" t="str">
        <f>IF((AG48+AD49+X50+AA51)=0,"",(AG48+AD49+X50+AA51))</f>
        <v/>
      </c>
      <c r="P51" s="88" t="str">
        <f>IF(((AH48-AG48)+(AE49-AD49)+(Y50-X50)+(AB51-AA51))=0,"",((AH48-AG48)+(AE49-AD49)+(Y50-X50)+(AB51-AA51)))</f>
        <v/>
      </c>
      <c r="Q51" s="88" t="str">
        <f>IF(ISNUMBER(AI48),(AI48+AF49+Z50+AC51),"")</f>
        <v/>
      </c>
      <c r="R51" s="88" t="str">
        <f>IF((AH48+AE49+Y50+AB51)=0,"",(AH48+AE49+Y50+AB51))</f>
        <v/>
      </c>
      <c r="S51" s="66" t="str">
        <f t="shared" si="1"/>
        <v/>
      </c>
      <c r="T51" s="37"/>
      <c r="U51" s="40" t="str">
        <f>'Výpočty'!U51</f>
        <v/>
      </c>
      <c r="V51" s="41" t="str">
        <f t="shared" si="2"/>
        <v/>
      </c>
      <c r="W51" s="42" t="s">
        <v>32</v>
      </c>
      <c r="X51" s="81"/>
      <c r="Y51" s="72"/>
      <c r="Z51" s="72"/>
      <c r="AA51" s="73"/>
      <c r="AB51" s="73"/>
      <c r="AC51" s="73"/>
      <c r="AD51" s="86"/>
      <c r="AE51" s="86"/>
      <c r="AF51" s="86"/>
      <c r="AG51" s="71"/>
      <c r="AH51" s="71"/>
      <c r="AI51" s="82"/>
    </row>
    <row r="52" ht="19.5" customHeight="1">
      <c r="A52" s="30">
        <v>49.0</v>
      </c>
      <c r="B52" s="69"/>
      <c r="C52" s="69"/>
      <c r="D52" s="70"/>
      <c r="E52" s="33"/>
      <c r="F52" s="34" t="s">
        <v>117</v>
      </c>
      <c r="G52" s="83"/>
      <c r="H52" s="84"/>
      <c r="I52" s="37"/>
      <c r="J52" s="77"/>
      <c r="K52" s="39" t="str">
        <f>Y52</f>
        <v/>
      </c>
      <c r="L52" s="39" t="str">
        <f>AB53</f>
        <v/>
      </c>
      <c r="M52" s="39" t="str">
        <f>AH54</f>
        <v/>
      </c>
      <c r="N52" s="39" t="str">
        <f>AE55</f>
        <v/>
      </c>
      <c r="O52" s="39" t="str">
        <f>IF((X52+AA53+AG54+AD55)=0,"",(X52+AA53+AG54+AD55))</f>
        <v/>
      </c>
      <c r="P52" s="39" t="str">
        <f>IF((Y52-X52)+(AB53-AA53)+(AH54-AG54)+(AE55-AD55)=0,"",(Y52-X52)+(AB53-AA53)+(AH54-AG54)+(AE55-AD55))</f>
        <v/>
      </c>
      <c r="Q52" s="39" t="str">
        <f>IF(ISNUMBER(Z52),(Z52+AC53+AI54+AF55),"")</f>
        <v/>
      </c>
      <c r="R52" s="39" t="str">
        <f>IF((Y52+AB53+AH54+AE55)=0,"",(Y52+AB53+AH54+AE55))</f>
        <v/>
      </c>
      <c r="S52" s="40" t="str">
        <f t="shared" si="1"/>
        <v/>
      </c>
      <c r="T52" s="37"/>
      <c r="U52" s="40" t="str">
        <f>'Výpočty'!U52</f>
        <v/>
      </c>
      <c r="V52" s="41" t="str">
        <f t="shared" si="2"/>
        <v/>
      </c>
      <c r="W52" s="42" t="s">
        <v>32</v>
      </c>
      <c r="X52" s="85"/>
      <c r="Y52" s="86"/>
      <c r="Z52" s="86"/>
      <c r="AA52" s="71"/>
      <c r="AB52" s="71"/>
      <c r="AC52" s="71"/>
      <c r="AD52" s="72"/>
      <c r="AE52" s="72"/>
      <c r="AF52" s="72"/>
      <c r="AG52" s="73"/>
      <c r="AH52" s="73"/>
      <c r="AI52" s="74"/>
    </row>
    <row r="53" ht="19.5" customHeight="1">
      <c r="A53" s="30">
        <v>50.0</v>
      </c>
      <c r="B53" s="69"/>
      <c r="C53" s="69"/>
      <c r="D53" s="70"/>
      <c r="E53" s="49"/>
      <c r="F53" s="50" t="s">
        <v>118</v>
      </c>
      <c r="G53" s="83"/>
      <c r="H53" s="84"/>
      <c r="I53" s="37"/>
      <c r="J53" s="77"/>
      <c r="K53" s="39" t="str">
        <f>AB52</f>
        <v/>
      </c>
      <c r="L53" s="39" t="str">
        <f>Y53</f>
        <v/>
      </c>
      <c r="M53" s="39" t="str">
        <f>AE54</f>
        <v/>
      </c>
      <c r="N53" s="39" t="str">
        <f>AH55</f>
        <v/>
      </c>
      <c r="O53" s="39" t="str">
        <f>IF((AA52+X53+AD54+AG55)=0,"",(AA52+X53+AD54+AG55))</f>
        <v/>
      </c>
      <c r="P53" s="39" t="str">
        <f>IF((AB52-AA52)+(Y53-X53)+(AE54-AD54)+(AH55-AG55)=0,"",(AB52-AA52)+(Y53-X53)+(AE54-AD54)+(AH55-AG55))</f>
        <v/>
      </c>
      <c r="Q53" s="39" t="str">
        <f>IF(ISNUMBER(AC52),(AC52+Z53+AF54+AI55),"")</f>
        <v/>
      </c>
      <c r="R53" s="39" t="str">
        <f>IF((AB52+Y53+AE54+AH55)=0,"",(AB52+Y53+AE54+AH55))</f>
        <v/>
      </c>
      <c r="S53" s="40" t="str">
        <f t="shared" si="1"/>
        <v/>
      </c>
      <c r="T53" s="37"/>
      <c r="U53" s="40" t="str">
        <f>'Výpočty'!U53</f>
        <v/>
      </c>
      <c r="V53" s="41" t="str">
        <f t="shared" si="2"/>
        <v/>
      </c>
      <c r="W53" s="42" t="s">
        <v>32</v>
      </c>
      <c r="X53" s="78"/>
      <c r="Y53" s="71"/>
      <c r="Z53" s="71"/>
      <c r="AA53" s="86"/>
      <c r="AB53" s="86"/>
      <c r="AC53" s="86"/>
      <c r="AD53" s="73"/>
      <c r="AE53" s="73"/>
      <c r="AF53" s="73"/>
      <c r="AG53" s="72"/>
      <c r="AH53" s="72"/>
      <c r="AI53" s="79"/>
    </row>
    <row r="54" ht="19.5" customHeight="1">
      <c r="A54" s="30">
        <v>51.0</v>
      </c>
      <c r="B54" s="69"/>
      <c r="C54" s="69"/>
      <c r="D54" s="70"/>
      <c r="E54" s="49"/>
      <c r="F54" s="53" t="s">
        <v>119</v>
      </c>
      <c r="G54" s="83"/>
      <c r="H54" s="84"/>
      <c r="I54" s="37"/>
      <c r="J54" s="77"/>
      <c r="K54" s="39" t="str">
        <f>AE52</f>
        <v/>
      </c>
      <c r="L54" s="39" t="str">
        <f>AH53</f>
        <v/>
      </c>
      <c r="M54" s="39" t="str">
        <f>AB54</f>
        <v/>
      </c>
      <c r="N54" s="39" t="str">
        <f>Y55</f>
        <v/>
      </c>
      <c r="O54" s="39" t="str">
        <f>IF((AD52+AG53+AA54+X55)=0,"",(AD52+AG53+AA54+X55))</f>
        <v/>
      </c>
      <c r="P54" s="39" t="str">
        <f>IF(((AE52-AD52)+(AH53-AG53)+(AB54-AA54)+(Y55-X55))=0,"",((AE52-AD52)+(AH53-AG53)+(AB54-AA54)+(Y55-X55)))</f>
        <v/>
      </c>
      <c r="Q54" s="39" t="str">
        <f>IF(ISNUMBER(AF52),(AF52+AI53+AC54+Z55),"")</f>
        <v/>
      </c>
      <c r="R54" s="39" t="str">
        <f>IF((AE52+AH53+AB54+Y55)=0,"",(AE52+AH53+AB54+Y55))</f>
        <v/>
      </c>
      <c r="S54" s="40" t="str">
        <f t="shared" si="1"/>
        <v/>
      </c>
      <c r="T54" s="37"/>
      <c r="U54" s="40" t="str">
        <f>'Výpočty'!U54</f>
        <v/>
      </c>
      <c r="V54" s="41" t="str">
        <f t="shared" si="2"/>
        <v/>
      </c>
      <c r="W54" s="42" t="s">
        <v>32</v>
      </c>
      <c r="X54" s="80"/>
      <c r="Y54" s="73"/>
      <c r="Z54" s="73"/>
      <c r="AA54" s="72"/>
      <c r="AB54" s="72"/>
      <c r="AC54" s="72"/>
      <c r="AD54" s="71"/>
      <c r="AE54" s="71"/>
      <c r="AF54" s="71"/>
      <c r="AG54" s="86"/>
      <c r="AH54" s="86"/>
      <c r="AI54" s="87"/>
    </row>
    <row r="55" ht="19.5" customHeight="1">
      <c r="A55" s="30">
        <v>52.0</v>
      </c>
      <c r="B55" s="69"/>
      <c r="C55" s="69"/>
      <c r="D55" s="70"/>
      <c r="E55" s="57"/>
      <c r="F55" s="58" t="s">
        <v>120</v>
      </c>
      <c r="G55" s="83"/>
      <c r="H55" s="84"/>
      <c r="I55" s="37"/>
      <c r="J55" s="77"/>
      <c r="K55" s="39" t="str">
        <f>AH52</f>
        <v/>
      </c>
      <c r="L55" s="39" t="str">
        <f>AE53</f>
        <v/>
      </c>
      <c r="M55" s="39" t="str">
        <f>Y54</f>
        <v/>
      </c>
      <c r="N55" s="39" t="str">
        <f>AB55</f>
        <v/>
      </c>
      <c r="O55" s="39" t="str">
        <f>IF((AG52+AD53+X54+AA55)=0,"",(AG52+AD53+X54+AA55))</f>
        <v/>
      </c>
      <c r="P55" s="39" t="str">
        <f>IF(((AH52-AG52)+(AE53-AD53)+(Y54-X54)+(AB55-AA55))=0,"",((AH52-AG52)+(AE53-AD53)+(Y54-X54)+(AB55-AA55)))</f>
        <v/>
      </c>
      <c r="Q55" s="39" t="str">
        <f>IF(ISNUMBER(AI52),(AI52+AF53+Z54+AC55),"")</f>
        <v/>
      </c>
      <c r="R55" s="39" t="str">
        <f>IF((AH52+AE53+Y54+AB55)=0,"",(AH52+AE53+Y54+AB55))</f>
        <v/>
      </c>
      <c r="S55" s="40" t="str">
        <f t="shared" si="1"/>
        <v/>
      </c>
      <c r="T55" s="37"/>
      <c r="U55" s="40" t="str">
        <f>'Výpočty'!U55</f>
        <v/>
      </c>
      <c r="V55" s="41" t="str">
        <f t="shared" si="2"/>
        <v/>
      </c>
      <c r="W55" s="42" t="s">
        <v>32</v>
      </c>
      <c r="X55" s="89"/>
      <c r="Y55" s="90"/>
      <c r="Z55" s="90"/>
      <c r="AA55" s="91"/>
      <c r="AB55" s="91"/>
      <c r="AC55" s="91"/>
      <c r="AD55" s="92"/>
      <c r="AE55" s="92"/>
      <c r="AF55" s="92"/>
      <c r="AG55" s="93"/>
      <c r="AH55" s="93"/>
      <c r="AI55" s="94"/>
    </row>
    <row r="56" ht="14.25" customHeight="1"/>
    <row r="57" ht="15.75" customHeight="1"/>
    <row r="58" ht="14.2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H1:R1"/>
    <mergeCell ref="V1:AI1"/>
    <mergeCell ref="H2:T2"/>
    <mergeCell ref="X2:Z2"/>
    <mergeCell ref="AA2:AC2"/>
    <mergeCell ref="AD2:AF2"/>
    <mergeCell ref="AG2:AI2"/>
    <mergeCell ref="E24:E27"/>
    <mergeCell ref="E28:E31"/>
    <mergeCell ref="E32:E35"/>
    <mergeCell ref="E36:E39"/>
    <mergeCell ref="E40:E43"/>
    <mergeCell ref="E44:E47"/>
    <mergeCell ref="E48:E51"/>
    <mergeCell ref="E52:E55"/>
    <mergeCell ref="A1:G2"/>
    <mergeCell ref="E3:F3"/>
    <mergeCell ref="E4:E7"/>
    <mergeCell ref="E8:E11"/>
    <mergeCell ref="E12:E15"/>
    <mergeCell ref="E16:E19"/>
    <mergeCell ref="E20:E23"/>
  </mergeCells>
  <dataValidations>
    <dataValidation type="list" allowBlank="1" showInputMessage="1" showErrorMessage="1" prompt=" -  - " sqref="J4:J55">
      <formula1>"Ž,SŽ,JŽ,DD"</formula1>
    </dataValidation>
    <dataValidation type="list" allowBlank="1" showInputMessage="1" showErrorMessage="1" prompt=" -  - " sqref="W4:W55">
      <formula1>"Zaplaceno"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0.13"/>
    <col customWidth="1" min="3" max="3" width="25.63"/>
    <col customWidth="1" hidden="1" min="4" max="4" width="9.0"/>
    <col customWidth="1" min="5" max="7" width="6.75"/>
    <col customWidth="1" min="8" max="8" width="9.0"/>
    <col customWidth="1" hidden="1" min="9" max="10" width="17.0"/>
    <col customWidth="1" min="11" max="20" width="7.88"/>
    <col customWidth="1" min="21" max="26" width="14.38"/>
  </cols>
  <sheetData>
    <row r="1" ht="51.0" customHeight="1">
      <c r="A1" s="95" t="s">
        <v>121</v>
      </c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7.25" customHeight="1">
      <c r="A2" s="97" t="s">
        <v>122</v>
      </c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5.75" customHeight="1">
      <c r="A3" s="98" t="s">
        <v>7</v>
      </c>
      <c r="B3" s="99" t="s">
        <v>12</v>
      </c>
      <c r="C3" s="98" t="s">
        <v>123</v>
      </c>
      <c r="D3" s="98" t="s">
        <v>14</v>
      </c>
      <c r="E3" s="98" t="s">
        <v>16</v>
      </c>
      <c r="F3" s="98" t="s">
        <v>17</v>
      </c>
      <c r="G3" s="98" t="s">
        <v>18</v>
      </c>
      <c r="H3" s="98" t="s">
        <v>26</v>
      </c>
      <c r="I3" s="100"/>
      <c r="J3" s="100"/>
      <c r="K3" s="96"/>
      <c r="L3" s="96"/>
      <c r="M3" s="96"/>
      <c r="N3" s="96"/>
      <c r="O3" s="96"/>
      <c r="P3" s="96" t="s">
        <v>124</v>
      </c>
      <c r="Q3" s="96"/>
      <c r="R3" s="96"/>
      <c r="S3" s="96"/>
      <c r="T3" s="96"/>
    </row>
    <row r="4" ht="13.5" customHeight="1">
      <c r="A4" s="101">
        <v>1.0</v>
      </c>
      <c r="B4" s="102" t="str">
        <f t="array" ref="B4">IF(ISNUMBER($J4),INDEX(Registrace!$G$4:$G$63,$J4),"")</f>
        <v>Kusiová Aneta</v>
      </c>
      <c r="C4" s="103" t="str">
        <f t="array" ref="C4">IF(ISNUMBER($J4),INDEX('Výpočty'!$F$4:$F$63,$J4),"")</f>
        <v>KK Jihlava</v>
      </c>
      <c r="D4" s="103" t="str">
        <f t="array" ref="D4">IF(ISNUMBER($J4),INDEX('Výpočty'!$G$4:$G$63,$J4),"")</f>
        <v/>
      </c>
      <c r="E4" s="104">
        <f t="array" ref="E4">IF(ISNUMBER($J4),INDEX('Výpočty'!M$4:M$63,$J4),"")</f>
        <v>374</v>
      </c>
      <c r="F4" s="104">
        <f t="array" ref="F4">IF(ISNUMBER($J4),INDEX('Výpočty'!$N$4:$N$63,$J4),"")</f>
        <v>205</v>
      </c>
      <c r="G4" s="104">
        <f t="array" ref="G4">IF(ISNUMBER($J4),INDEX('Výpočty'!$O$4:$O$63,$J4),"")</f>
        <v>2</v>
      </c>
      <c r="H4" s="104">
        <f t="array" ref="H4">IF(ISNUMBER($J4),INDEX('Výpočty'!$P$4:$P$63,$J4),"")</f>
        <v>579</v>
      </c>
      <c r="I4" s="105">
        <f t="array" ref="I4">IF(ISNUMBER($J4),INDEX('Výpočty'!I$4:I$63,$J4),"")</f>
        <v>150</v>
      </c>
      <c r="J4" s="106">
        <f>'Výpočty'!X68</f>
        <v>2</v>
      </c>
      <c r="K4" s="107" t="s">
        <v>125</v>
      </c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02" t="str">
        <f t="array" ref="B5">IF(ISNUMBER($J5),INDEX(Registrace!$G$4:$G$63,$J5),"")</f>
        <v>Braunová Jana</v>
      </c>
      <c r="C5" s="103" t="str">
        <f t="array" ref="C5">IF(ISNUMBER($J5),INDEX('Výpočty'!$F$4:$F$63,$J5),"")</f>
        <v>KK Jihlava</v>
      </c>
      <c r="D5" s="103" t="str">
        <f t="array" ref="D5">IF(ISNUMBER($J5),INDEX('Výpočty'!$G$4:$G$63,$J5),"")</f>
        <v/>
      </c>
      <c r="E5" s="104">
        <f t="array" ref="E5">IF(ISNUMBER($J5),INDEX('Výpočty'!M$4:M$63,$J5),"")</f>
        <v>400</v>
      </c>
      <c r="F5" s="104">
        <f t="array" ref="F5">IF(ISNUMBER($J5),INDEX('Výpočty'!$N$4:$N$63,$J5),"")</f>
        <v>167</v>
      </c>
      <c r="G5" s="104">
        <f t="array" ref="G5">IF(ISNUMBER($J5),INDEX('Výpočty'!$O$4:$O$63,$J5),"")</f>
        <v>1</v>
      </c>
      <c r="H5" s="104">
        <f t="array" ref="H5">IF(ISNUMBER($J5),INDEX('Výpočty'!$P$4:$P$63,$J5),"")</f>
        <v>567</v>
      </c>
      <c r="I5" s="105">
        <f t="array" ref="I5">IF(ISNUMBER($J5),INDEX('Výpočty'!I$4:I$63,$J5),"")</f>
        <v>152</v>
      </c>
      <c r="J5" s="106">
        <f>'Výpočty'!X69</f>
        <v>28</v>
      </c>
      <c r="K5" s="109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02" t="str">
        <f t="array" ref="B6">IF(ISNUMBER($J6),INDEX(Registrace!$G$4:$G$63,$J6),"")</f>
        <v>Vacková Šárka</v>
      </c>
      <c r="C6" s="103" t="str">
        <f t="array" ref="C6">IF(ISNUMBER($J6),INDEX('Výpočty'!$F$4:$F$63,$J6),"")</f>
        <v>KK Jihlava</v>
      </c>
      <c r="D6" s="103" t="str">
        <f t="array" ref="D6">IF(ISNUMBER($J6),INDEX('Výpočty'!$G$4:$G$63,$J6),"")</f>
        <v/>
      </c>
      <c r="E6" s="104">
        <f t="array" ref="E6">IF(ISNUMBER($J6),INDEX('Výpočty'!M$4:M$63,$J6),"")</f>
        <v>387</v>
      </c>
      <c r="F6" s="104">
        <f t="array" ref="F6">IF(ISNUMBER($J6),INDEX('Výpočty'!$N$4:$N$63,$J6),"")</f>
        <v>161</v>
      </c>
      <c r="G6" s="104">
        <f t="array" ref="G6">IF(ISNUMBER($J6),INDEX('Výpočty'!$O$4:$O$63,$J6),"")</f>
        <v>12</v>
      </c>
      <c r="H6" s="104">
        <f t="array" ref="H6">IF(ISNUMBER($J6),INDEX('Výpočty'!$P$4:$P$63,$J6),"")</f>
        <v>548</v>
      </c>
      <c r="I6" s="105">
        <f t="array" ref="I6">IF(ISNUMBER($J6),INDEX('Výpočty'!I$4:I$63,$J6),"")</f>
        <v>128</v>
      </c>
      <c r="J6" s="106">
        <f>'Výpočty'!X70</f>
        <v>10</v>
      </c>
      <c r="K6" s="109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10" t="str">
        <f t="array" ref="B7">IF(ISNUMBER($J7),INDEX(Registrace!$G$4:$G$63,$J7),"")</f>
        <v>Derahová Karolína</v>
      </c>
      <c r="C7" s="111" t="str">
        <f t="array" ref="C7">IF(ISNUMBER($J7),INDEX('Výpočty'!$F$4:$F$63,$J7),"")</f>
        <v>KK Jihlava</v>
      </c>
      <c r="D7" s="111" t="str">
        <f t="array" ref="D7">IF(ISNUMBER($J7),INDEX('Výpočty'!$G$4:$G$63,$J7),"")</f>
        <v/>
      </c>
      <c r="E7" s="112">
        <f t="array" ref="E7">IF(ISNUMBER($J7),INDEX('Výpočty'!M$4:M$63,$J7),"")</f>
        <v>346</v>
      </c>
      <c r="F7" s="112">
        <f t="array" ref="F7">IF(ISNUMBER($J7),INDEX('Výpočty'!$N$4:$N$63,$J7),"")</f>
        <v>196</v>
      </c>
      <c r="G7" s="112">
        <f t="array" ref="G7">IF(ISNUMBER($J7),INDEX('Výpočty'!$O$4:$O$63,$J7),"")</f>
        <v>7</v>
      </c>
      <c r="H7" s="112">
        <f t="array" ref="H7">IF(ISNUMBER($J7),INDEX('Výpočty'!$P$4:$P$63,$J7),"")</f>
        <v>542</v>
      </c>
      <c r="I7" s="105">
        <f t="array" ref="I7">IF(ISNUMBER($J7),INDEX('Výpočty'!I$4:I$63,$J7),"")</f>
        <v>131</v>
      </c>
      <c r="J7" s="106">
        <f>'Výpočty'!X71</f>
        <v>18</v>
      </c>
      <c r="K7" s="107"/>
      <c r="L7" s="113"/>
      <c r="M7" s="113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10" t="str">
        <f t="array" ref="B8">IF(ISNUMBER($J8),INDEX(Registrace!$G$4:$G$63,$J8),"")</f>
        <v>Krausová Radana</v>
      </c>
      <c r="C8" s="111" t="str">
        <f t="array" ref="C8">IF(ISNUMBER($J8),INDEX('Výpočty'!$F$4:$F$63,$J8),"")</f>
        <v>KK Jihlava</v>
      </c>
      <c r="D8" s="111" t="str">
        <f t="array" ref="D8">IF(ISNUMBER($J8),INDEX('Výpočty'!$G$4:$G$63,$J8),"")</f>
        <v/>
      </c>
      <c r="E8" s="112">
        <f t="array" ref="E8">IF(ISNUMBER($J8),INDEX('Výpočty'!M$4:M$63,$J8),"")</f>
        <v>384</v>
      </c>
      <c r="F8" s="112">
        <f t="array" ref="F8">IF(ISNUMBER($J8),INDEX('Výpočty'!$N$4:$N$63,$J8),"")</f>
        <v>153</v>
      </c>
      <c r="G8" s="112">
        <f t="array" ref="G8">IF(ISNUMBER($J8),INDEX('Výpočty'!$O$4:$O$63,$J8),"")</f>
        <v>9</v>
      </c>
      <c r="H8" s="112">
        <f t="array" ref="H8">IF(ISNUMBER($J8),INDEX('Výpočty'!$P$4:$P$63,$J8),"")</f>
        <v>537</v>
      </c>
      <c r="I8" s="105">
        <f t="array" ref="I8">IF(ISNUMBER($J8),INDEX('Výpočty'!I$4:I$63,$J8),"")</f>
        <v>124</v>
      </c>
      <c r="J8" s="114">
        <f>'Výpočty'!X72</f>
        <v>15</v>
      </c>
      <c r="K8" s="115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10" t="str">
        <f t="array" ref="B9">IF(ISNUMBER($J9),INDEX(Registrace!$G$4:$G$63,$J9),"")</f>
        <v>Svobodová Tereza</v>
      </c>
      <c r="C9" s="111" t="str">
        <f t="array" ref="C9">IF(ISNUMBER($J9),INDEX('Výpočty'!$F$4:$F$63,$J9),"")</f>
        <v>TJ Nové Město na Moravě</v>
      </c>
      <c r="D9" s="111" t="str">
        <f t="array" ref="D9">IF(ISNUMBER($J9),INDEX('Výpočty'!$G$4:$G$63,$J9),"")</f>
        <v/>
      </c>
      <c r="E9" s="112">
        <f t="array" ref="E9">IF(ISNUMBER($J9),INDEX('Výpočty'!M$4:M$63,$J9),"")</f>
        <v>363</v>
      </c>
      <c r="F9" s="112">
        <f t="array" ref="F9">IF(ISNUMBER($J9),INDEX('Výpočty'!$N$4:$N$63,$J9),"")</f>
        <v>173</v>
      </c>
      <c r="G9" s="112">
        <f t="array" ref="G9">IF(ISNUMBER($J9),INDEX('Výpočty'!$O$4:$O$63,$J9),"")</f>
        <v>3</v>
      </c>
      <c r="H9" s="112">
        <f t="array" ref="H9">IF(ISNUMBER($J9),INDEX('Výpočty'!$P$4:$P$63,$J9),"")</f>
        <v>536</v>
      </c>
      <c r="I9" s="105">
        <f t="array" ref="I9">IF(ISNUMBER($J9),INDEX('Výpočty'!I$4:I$63,$J9),"")</f>
        <v>136</v>
      </c>
      <c r="J9" s="114">
        <f>'Výpočty'!X73</f>
        <v>22</v>
      </c>
      <c r="K9" s="115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10" t="str">
        <f t="array" ref="B10">IF(ISNUMBER($J10),INDEX(Registrace!$G$4:$G$63,$J10),"")</f>
        <v>Vaníčková Michaela</v>
      </c>
      <c r="C10" s="111" t="str">
        <f t="array" ref="C10">IF(ISNUMBER($J10),INDEX('Výpočty'!$F$4:$F$63,$J10),"")</f>
        <v>TJ Nové Město na Moravě</v>
      </c>
      <c r="D10" s="111" t="str">
        <f t="array" ref="D10">IF(ISNUMBER($J10),INDEX('Výpočty'!$G$4:$G$63,$J10),"")</f>
        <v/>
      </c>
      <c r="E10" s="112">
        <f t="array" ref="E10">IF(ISNUMBER($J10),INDEX('Výpočty'!M$4:M$63,$J10),"")</f>
        <v>373</v>
      </c>
      <c r="F10" s="112">
        <f t="array" ref="F10">IF(ISNUMBER($J10),INDEX('Výpočty'!$N$4:$N$63,$J10),"")</f>
        <v>163</v>
      </c>
      <c r="G10" s="112">
        <f t="array" ref="G10">IF(ISNUMBER($J10),INDEX('Výpočty'!$O$4:$O$63,$J10),"")</f>
        <v>4</v>
      </c>
      <c r="H10" s="112">
        <f t="array" ref="H10">IF(ISNUMBER($J10),INDEX('Výpočty'!$P$4:$P$63,$J10),"")</f>
        <v>536</v>
      </c>
      <c r="I10" s="105">
        <f t="array" ref="I10">IF(ISNUMBER($J10),INDEX('Výpočty'!I$4:I$63,$J10),"")</f>
        <v>134</v>
      </c>
      <c r="J10" s="114">
        <f>'Výpočty'!X74</f>
        <v>7</v>
      </c>
      <c r="K10" s="115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10" t="str">
        <f t="array" ref="B11">IF(ISNUMBER($J11),INDEX(Registrace!$G$4:$G$63,$J11),"")</f>
        <v>Partlová Anna</v>
      </c>
      <c r="C11" s="111" t="str">
        <f t="array" ref="C11">IF(ISNUMBER($J11),INDEX('Výpočty'!$F$4:$F$63,$J11),"")</f>
        <v>TJ Nové Město na Moravě</v>
      </c>
      <c r="D11" s="111" t="str">
        <f t="array" ref="D11">IF(ISNUMBER($J11),INDEX('Výpočty'!$G$4:$G$63,$J11),"")</f>
        <v/>
      </c>
      <c r="E11" s="112">
        <f t="array" ref="E11">IF(ISNUMBER($J11),INDEX('Výpočty'!M$4:M$63,$J11),"")</f>
        <v>368</v>
      </c>
      <c r="F11" s="112">
        <f t="array" ref="F11">IF(ISNUMBER($J11),INDEX('Výpočty'!$N$4:$N$63,$J11),"")</f>
        <v>166</v>
      </c>
      <c r="G11" s="112">
        <f t="array" ref="G11">IF(ISNUMBER($J11),INDEX('Výpočty'!$O$4:$O$63,$J11),"")</f>
        <v>4</v>
      </c>
      <c r="H11" s="112">
        <f t="array" ref="H11">IF(ISNUMBER($J11),INDEX('Výpočty'!$P$4:$P$63,$J11),"")</f>
        <v>534</v>
      </c>
      <c r="I11" s="105">
        <f t="array" ref="I11">IF(ISNUMBER($J11),INDEX('Výpočty'!I$4:I$63,$J11),"")</f>
        <v>136</v>
      </c>
      <c r="J11" s="114">
        <f>'Výpočty'!X75</f>
        <v>25</v>
      </c>
      <c r="K11" s="115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10" t="str">
        <f t="array" ref="B12">IF(ISNUMBER($J12),INDEX(Registrace!$G$4:$G$63,$J12),"")</f>
        <v>Dvořáková Šárka</v>
      </c>
      <c r="C12" s="111" t="str">
        <f t="array" ref="C12">IF(ISNUMBER($J12),INDEX('Výpočty'!$F$4:$F$63,$J12),"")</f>
        <v>KK Jihlava</v>
      </c>
      <c r="D12" s="111" t="str">
        <f t="array" ref="D12">IF(ISNUMBER($J12),INDEX('Výpočty'!$G$4:$G$63,$J12),"")</f>
        <v/>
      </c>
      <c r="E12" s="112">
        <f t="array" ref="E12">IF(ISNUMBER($J12),INDEX('Výpočty'!M$4:M$63,$J12),"")</f>
        <v>358</v>
      </c>
      <c r="F12" s="112">
        <f t="array" ref="F12">IF(ISNUMBER($J12),INDEX('Výpočty'!$N$4:$N$63,$J12),"")</f>
        <v>175</v>
      </c>
      <c r="G12" s="112">
        <f t="array" ref="G12">IF(ISNUMBER($J12),INDEX('Výpočty'!$O$4:$O$63,$J12),"")</f>
        <v>9</v>
      </c>
      <c r="H12" s="112">
        <f t="array" ref="H12">IF(ISNUMBER($J12),INDEX('Výpočty'!$P$4:$P$63,$J12),"")</f>
        <v>533</v>
      </c>
      <c r="I12" s="105">
        <f t="array" ref="I12">IF(ISNUMBER($J12),INDEX('Výpočty'!I$4:I$63,$J12),"")</f>
        <v>121</v>
      </c>
      <c r="J12" s="114">
        <f>'Výpočty'!X76</f>
        <v>12</v>
      </c>
      <c r="K12" s="115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10" t="str">
        <f t="array" ref="B13">IF(ISNUMBER($J13),INDEX(Registrace!$G$4:$G$63,$J13),"")</f>
        <v>Rosendorská Eva</v>
      </c>
      <c r="C13" s="111" t="str">
        <f t="array" ref="C13">IF(ISNUMBER($J13),INDEX('Výpočty'!$F$4:$F$63,$J13),"")</f>
        <v>KK Jihlava</v>
      </c>
      <c r="D13" s="111" t="str">
        <f t="array" ref="D13">IF(ISNUMBER($J13),INDEX('Výpočty'!$G$4:$G$63,$J13),"")</f>
        <v/>
      </c>
      <c r="E13" s="112">
        <f t="array" ref="E13">IF(ISNUMBER($J13),INDEX('Výpočty'!M$4:M$63,$J13),"")</f>
        <v>361</v>
      </c>
      <c r="F13" s="112">
        <f t="array" ref="F13">IF(ISNUMBER($J13),INDEX('Výpočty'!$N$4:$N$63,$J13),"")</f>
        <v>156</v>
      </c>
      <c r="G13" s="112">
        <f t="array" ref="G13">IF(ISNUMBER($J13),INDEX('Výpočty'!$O$4:$O$63,$J13),"")</f>
        <v>5</v>
      </c>
      <c r="H13" s="112">
        <f t="array" ref="H13">IF(ISNUMBER($J13),INDEX('Výpočty'!$P$4:$P$63,$J13),"")</f>
        <v>517</v>
      </c>
      <c r="I13" s="105">
        <f t="array" ref="I13">IF(ISNUMBER($J13),INDEX('Výpočty'!I$4:I$63,$J13),"")</f>
        <v>126</v>
      </c>
      <c r="J13" s="114">
        <f>'Výpočty'!X77</f>
        <v>26</v>
      </c>
      <c r="K13" s="115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10" t="str">
        <f t="array" ref="B14">IF(ISNUMBER($J14),INDEX(Registrace!$G$4:$G$63,$J14),"")</f>
        <v>Concepcion Lenka</v>
      </c>
      <c r="C14" s="111" t="str">
        <f t="array" ref="C14">IF(ISNUMBER($J14),INDEX('Výpočty'!$F$4:$F$63,$J14),"")</f>
        <v>TJ Třebíč</v>
      </c>
      <c r="D14" s="111" t="str">
        <f t="array" ref="D14">IF(ISNUMBER($J14),INDEX('Výpočty'!$G$4:$G$63,$J14),"")</f>
        <v/>
      </c>
      <c r="E14" s="112">
        <f t="array" ref="E14">IF(ISNUMBER($J14),INDEX('Výpočty'!M$4:M$63,$J14),"")</f>
        <v>344</v>
      </c>
      <c r="F14" s="112">
        <f t="array" ref="F14">IF(ISNUMBER($J14),INDEX('Výpočty'!$N$4:$N$63,$J14),"")</f>
        <v>166</v>
      </c>
      <c r="G14" s="112">
        <f t="array" ref="G14">IF(ISNUMBER($J14),INDEX('Výpočty'!$O$4:$O$63,$J14),"")</f>
        <v>8</v>
      </c>
      <c r="H14" s="112">
        <f t="array" ref="H14">IF(ISNUMBER($J14),INDEX('Výpočty'!$P$4:$P$63,$J14),"")</f>
        <v>510</v>
      </c>
      <c r="I14" s="105">
        <f t="array" ref="I14">IF(ISNUMBER($J14),INDEX('Výpočty'!I$4:I$63,$J14),"")</f>
        <v>143</v>
      </c>
      <c r="J14" s="114">
        <f>'Výpočty'!X78</f>
        <v>8</v>
      </c>
      <c r="K14" s="115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10" t="str">
        <f t="array" ref="B15">IF(ISNUMBER($J15),INDEX(Registrace!$G$4:$G$63,$J15),"")</f>
        <v>Melchertová Martina</v>
      </c>
      <c r="C15" s="111" t="str">
        <f t="array" ref="C15">IF(ISNUMBER($J15),INDEX('Výpočty'!$F$4:$F$63,$J15),"")</f>
        <v>KK Jihlava</v>
      </c>
      <c r="D15" s="111" t="str">
        <f t="array" ref="D15">IF(ISNUMBER($J15),INDEX('Výpočty'!$G$4:$G$63,$J15),"")</f>
        <v/>
      </c>
      <c r="E15" s="112">
        <f t="array" ref="E15">IF(ISNUMBER($J15),INDEX('Výpočty'!M$4:M$63,$J15),"")</f>
        <v>358</v>
      </c>
      <c r="F15" s="112">
        <f t="array" ref="F15">IF(ISNUMBER($J15),INDEX('Výpočty'!$N$4:$N$63,$J15),"")</f>
        <v>152</v>
      </c>
      <c r="G15" s="112">
        <f t="array" ref="G15">IF(ISNUMBER($J15),INDEX('Výpočty'!$O$4:$O$63,$J15),"")</f>
        <v>12</v>
      </c>
      <c r="H15" s="112">
        <f t="array" ref="H15">IF(ISNUMBER($J15),INDEX('Výpočty'!$P$4:$P$63,$J15),"")</f>
        <v>510</v>
      </c>
      <c r="I15" s="105">
        <f t="array" ref="I15">IF(ISNUMBER($J15),INDEX('Výpočty'!I$4:I$63,$J15),"")</f>
        <v>144</v>
      </c>
      <c r="J15" s="114">
        <f>'Výpočty'!X79</f>
        <v>23</v>
      </c>
      <c r="K15" s="115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10" t="str">
        <f t="array" ref="B16">IF(ISNUMBER($J16),INDEX(Registrace!$G$4:$G$63,$J16),"")</f>
        <v>Fürstová Petra</v>
      </c>
      <c r="C16" s="111" t="str">
        <f t="array" ref="C16">IF(ISNUMBER($J16),INDEX('Výpočty'!$F$4:$F$63,$J16),"")</f>
        <v>KK Jihlava</v>
      </c>
      <c r="D16" s="111" t="str">
        <f t="array" ref="D16">IF(ISNUMBER($J16),INDEX('Výpočty'!$G$4:$G$63,$J16),"")</f>
        <v/>
      </c>
      <c r="E16" s="112">
        <f t="array" ref="E16">IF(ISNUMBER($J16),INDEX('Výpočty'!M$4:M$63,$J16),"")</f>
        <v>351</v>
      </c>
      <c r="F16" s="112">
        <f t="array" ref="F16">IF(ISNUMBER($J16),INDEX('Výpočty'!$N$4:$N$63,$J16),"")</f>
        <v>141</v>
      </c>
      <c r="G16" s="112">
        <f t="array" ref="G16">IF(ISNUMBER($J16),INDEX('Výpočty'!$O$4:$O$63,$J16),"")</f>
        <v>9</v>
      </c>
      <c r="H16" s="112">
        <f t="array" ref="H16">IF(ISNUMBER($J16),INDEX('Výpočty'!$P$4:$P$63,$J16),"")</f>
        <v>492</v>
      </c>
      <c r="I16" s="105">
        <f t="array" ref="I16">IF(ISNUMBER($J16),INDEX('Výpočty'!I$4:I$63,$J16),"")</f>
        <v>136</v>
      </c>
      <c r="J16" s="114">
        <f>'Výpočty'!X80</f>
        <v>20</v>
      </c>
      <c r="K16" s="115"/>
      <c r="L16" s="96"/>
      <c r="M16" s="96"/>
      <c r="N16" s="96"/>
      <c r="O16" s="96"/>
      <c r="P16" s="96"/>
      <c r="Q16" s="96"/>
      <c r="R16" s="96"/>
      <c r="S16" s="96"/>
      <c r="T16" s="96"/>
    </row>
    <row r="17" ht="13.5" customHeight="1">
      <c r="A17" s="108">
        <v>14.0</v>
      </c>
      <c r="B17" s="110" t="str">
        <f t="array" ref="B17">IF(ISNUMBER($J17),INDEX(Registrace!$G$4:$G$63,$J17),"")</f>
        <v>Berková Kristýna</v>
      </c>
      <c r="C17" s="111" t="str">
        <f t="array" ref="C17">IF(ISNUMBER($J17),INDEX('Výpočty'!$F$4:$F$63,$J17),"")</f>
        <v>TJ Slovan Kamenice n. L.</v>
      </c>
      <c r="D17" s="111" t="str">
        <f t="array" ref="D17">IF(ISNUMBER($J17),INDEX('Výpočty'!$G$4:$G$63,$J17),"")</f>
        <v/>
      </c>
      <c r="E17" s="112">
        <f t="array" ref="E17">IF(ISNUMBER($J17),INDEX('Výpočty'!M$4:M$63,$J17),"")</f>
        <v>349</v>
      </c>
      <c r="F17" s="112">
        <f t="array" ref="F17">IF(ISNUMBER($J17),INDEX('Výpočty'!$N$4:$N$63,$J17),"")</f>
        <v>138</v>
      </c>
      <c r="G17" s="112">
        <f t="array" ref="G17">IF(ISNUMBER($J17),INDEX('Výpočty'!$O$4:$O$63,$J17),"")</f>
        <v>13</v>
      </c>
      <c r="H17" s="112">
        <f t="array" ref="H17">IF(ISNUMBER($J17),INDEX('Výpočty'!$P$4:$P$63,$J17),"")</f>
        <v>487</v>
      </c>
      <c r="I17" s="105">
        <f t="array" ref="I17">IF(ISNUMBER($J17),INDEX('Výpočty'!I$4:I$63,$J17),"")</f>
        <v>124</v>
      </c>
      <c r="J17" s="114">
        <f>'Výpočty'!X81</f>
        <v>17</v>
      </c>
      <c r="K17" s="115"/>
      <c r="L17" s="96"/>
      <c r="M17" s="96"/>
      <c r="N17" s="96"/>
      <c r="O17" s="96"/>
      <c r="P17" s="96"/>
      <c r="Q17" s="96"/>
      <c r="R17" s="96"/>
      <c r="S17" s="96"/>
      <c r="T17" s="96"/>
    </row>
    <row r="18" ht="13.5" customHeight="1">
      <c r="A18" s="108">
        <v>15.0</v>
      </c>
      <c r="B18" s="110" t="str">
        <f t="array" ref="B18">IF(ISNUMBER($J18),INDEX(Registrace!$G$4:$G$63,$J18),"")</f>
        <v>Svobodová Petra</v>
      </c>
      <c r="C18" s="111" t="str">
        <f t="array" ref="C18">IF(ISNUMBER($J18),INDEX('Výpočty'!$F$4:$F$63,$J18),"")</f>
        <v>TJ Nové Město na Moravě</v>
      </c>
      <c r="D18" s="111" t="str">
        <f t="array" ref="D18">IF(ISNUMBER($J18),INDEX('Výpočty'!$G$4:$G$63,$J18),"")</f>
        <v/>
      </c>
      <c r="E18" s="112">
        <f t="array" ref="E18">IF(ISNUMBER($J18),INDEX('Výpočty'!M$4:M$63,$J18),"")</f>
        <v>351</v>
      </c>
      <c r="F18" s="112">
        <f t="array" ref="F18">IF(ISNUMBER($J18),INDEX('Výpočty'!$N$4:$N$63,$J18),"")</f>
        <v>118</v>
      </c>
      <c r="G18" s="112">
        <f t="array" ref="G18">IF(ISNUMBER($J18),INDEX('Výpočty'!$O$4:$O$63,$J18),"")</f>
        <v>11</v>
      </c>
      <c r="H18" s="112">
        <f t="array" ref="H18">IF(ISNUMBER($J18),INDEX('Výpočty'!$P$4:$P$63,$J18),"")</f>
        <v>469</v>
      </c>
      <c r="I18" s="105">
        <f t="array" ref="I18">IF(ISNUMBER($J18),INDEX('Výpočty'!I$4:I$63,$J18),"")</f>
        <v>109</v>
      </c>
      <c r="J18" s="114">
        <f>'Výpočty'!X82</f>
        <v>5</v>
      </c>
      <c r="K18" s="115"/>
      <c r="L18" s="96"/>
      <c r="M18" s="96"/>
      <c r="N18" s="96"/>
      <c r="O18" s="96"/>
      <c r="P18" s="96"/>
      <c r="Q18" s="96"/>
      <c r="R18" s="96"/>
      <c r="S18" s="96"/>
      <c r="T18" s="96"/>
    </row>
    <row r="19" ht="13.5" customHeight="1">
      <c r="A19" s="108">
        <v>16.0</v>
      </c>
      <c r="B19" s="110" t="str">
        <f t="array" ref="B19">IF(ISNUMBER($J19),INDEX(Registrace!$G$4:$G$63,$J19),"")</f>
        <v>Schoberová Petra</v>
      </c>
      <c r="C19" s="111" t="str">
        <f t="array" ref="C19">IF(ISNUMBER($J19),INDEX('Výpočty'!$F$4:$F$63,$J19),"")</f>
        <v>TJ Slovan Kamenice n. L.</v>
      </c>
      <c r="D19" s="111" t="str">
        <f t="array" ref="D19">IF(ISNUMBER($J19),INDEX('Výpočty'!$G$4:$G$63,$J19),"")</f>
        <v/>
      </c>
      <c r="E19" s="112">
        <f t="array" ref="E19">IF(ISNUMBER($J19),INDEX('Výpočty'!M$4:M$63,$J19),"")</f>
        <v>313</v>
      </c>
      <c r="F19" s="112">
        <f t="array" ref="F19">IF(ISNUMBER($J19),INDEX('Výpočty'!$N$4:$N$63,$J19),"")</f>
        <v>127</v>
      </c>
      <c r="G19" s="112">
        <f t="array" ref="G19">IF(ISNUMBER($J19),INDEX('Výpočty'!$O$4:$O$63,$J19),"")</f>
        <v>12</v>
      </c>
      <c r="H19" s="112">
        <f t="array" ref="H19">IF(ISNUMBER($J19),INDEX('Výpočty'!$P$4:$P$63,$J19),"")</f>
        <v>440</v>
      </c>
      <c r="I19" s="105">
        <f t="array" ref="I19">IF(ISNUMBER($J19),INDEX('Výpočty'!I$4:I$63,$J19),"")</f>
        <v>100</v>
      </c>
      <c r="J19" s="114">
        <f>'Výpočty'!X83</f>
        <v>9</v>
      </c>
      <c r="K19" s="115"/>
      <c r="L19" s="96"/>
      <c r="M19" s="96"/>
      <c r="N19" s="96"/>
      <c r="O19" s="96"/>
      <c r="P19" s="96"/>
      <c r="Q19" s="96"/>
      <c r="R19" s="96"/>
      <c r="S19" s="96"/>
      <c r="T19" s="96"/>
    </row>
    <row r="20" ht="13.5" customHeight="1">
      <c r="A20" s="108">
        <v>17.0</v>
      </c>
      <c r="B20" s="110" t="str">
        <f t="array" ref="B20">IF(ISNUMBER($J20),INDEX(Registrace!$G$4:$G$63,$J20),"")</f>
        <v>Carvová Kateřina</v>
      </c>
      <c r="C20" s="111" t="str">
        <f t="array" ref="C20">IF(ISNUMBER($J20),INDEX('Výpočty'!$F$4:$F$63,$J20),"")</f>
        <v>TJ Spartak Pelhřimov</v>
      </c>
      <c r="D20" s="111" t="str">
        <f t="array" ref="D20">IF(ISNUMBER($J20),INDEX('Výpočty'!$G$4:$G$63,$J20),"")</f>
        <v/>
      </c>
      <c r="E20" s="112">
        <f t="array" ref="E20">IF(ISNUMBER($J20),INDEX('Výpočty'!M$4:M$63,$J20),"")</f>
        <v>317</v>
      </c>
      <c r="F20" s="112">
        <f t="array" ref="F20">IF(ISNUMBER($J20),INDEX('Výpočty'!$N$4:$N$63,$J20),"")</f>
        <v>117</v>
      </c>
      <c r="G20" s="112">
        <f t="array" ref="G20">IF(ISNUMBER($J20),INDEX('Výpočty'!$O$4:$O$63,$J20),"")</f>
        <v>21</v>
      </c>
      <c r="H20" s="112">
        <f t="array" ref="H20">IF(ISNUMBER($J20),INDEX('Výpočty'!$P$4:$P$63,$J20),"")</f>
        <v>434</v>
      </c>
      <c r="I20" s="105">
        <f t="array" ref="I20">IF(ISNUMBER($J20),INDEX('Výpočty'!I$4:I$63,$J20),"")</f>
        <v>132</v>
      </c>
      <c r="J20" s="114">
        <f>'Výpočty'!X84</f>
        <v>3</v>
      </c>
      <c r="K20" s="115"/>
      <c r="L20" s="96"/>
      <c r="M20" s="96"/>
      <c r="N20" s="96"/>
      <c r="O20" s="96"/>
      <c r="P20" s="96"/>
      <c r="Q20" s="96"/>
      <c r="R20" s="96"/>
      <c r="S20" s="96"/>
      <c r="T20" s="96"/>
    </row>
    <row r="21" ht="13.5" customHeight="1">
      <c r="A21" s="108">
        <v>18.0</v>
      </c>
      <c r="B21" s="110" t="str">
        <f t="array" ref="B21">IF(ISNUMBER($J21),INDEX(Registrace!$G$4:$G$63,$J21),"")</f>
        <v>Matulová Simona</v>
      </c>
      <c r="C21" s="111" t="str">
        <f t="array" ref="C21">IF(ISNUMBER($J21),INDEX('Výpočty'!$F$4:$F$63,$J21),"")</f>
        <v>KK Jihlava</v>
      </c>
      <c r="D21" s="111" t="str">
        <f t="array" ref="D21">IF(ISNUMBER($J21),INDEX('Výpočty'!$G$4:$G$63,$J21),"")</f>
        <v/>
      </c>
      <c r="E21" s="112">
        <f t="array" ref="E21">IF(ISNUMBER($J21),INDEX('Výpočty'!M$4:M$63,$J21),"")</f>
        <v>332</v>
      </c>
      <c r="F21" s="112">
        <f t="array" ref="F21">IF(ISNUMBER($J21),INDEX('Výpočty'!$N$4:$N$63,$J21),"")</f>
        <v>95</v>
      </c>
      <c r="G21" s="112">
        <f t="array" ref="G21">IF(ISNUMBER($J21),INDEX('Výpočty'!$O$4:$O$63,$J21),"")</f>
        <v>21</v>
      </c>
      <c r="H21" s="112">
        <f t="array" ref="H21">IF(ISNUMBER($J21),INDEX('Výpočty'!$P$4:$P$63,$J21),"")</f>
        <v>427</v>
      </c>
      <c r="I21" s="105">
        <f t="array" ref="I21">IF(ISNUMBER($J21),INDEX('Výpočty'!I$4:I$63,$J21),"")</f>
        <v>113</v>
      </c>
      <c r="J21" s="114">
        <f>'Výpočty'!X85</f>
        <v>13</v>
      </c>
      <c r="K21" s="115"/>
      <c r="L21" s="96"/>
      <c r="M21" s="96"/>
      <c r="N21" s="96"/>
      <c r="O21" s="96"/>
      <c r="P21" s="96"/>
      <c r="Q21" s="96"/>
      <c r="R21" s="96"/>
      <c r="S21" s="96"/>
      <c r="T21" s="96"/>
    </row>
    <row r="22" ht="13.5" customHeight="1">
      <c r="A22" s="108">
        <v>19.0</v>
      </c>
      <c r="B22" s="110" t="str">
        <f t="array" ref="B22">IF(ISNUMBER($J22),INDEX(Registrace!$G$4:$G$63,$J22),"")</f>
        <v>Matějů Vendula</v>
      </c>
      <c r="C22" s="111" t="str">
        <f t="array" ref="C22">IF(ISNUMBER($J22),INDEX('Výpočty'!$F$4:$F$63,$J22),"")</f>
        <v>TJ Slovan Kamenice n. L.</v>
      </c>
      <c r="D22" s="111" t="str">
        <f t="array" ref="D22">IF(ISNUMBER($J22),INDEX('Výpočty'!$G$4:$G$63,$J22),"")</f>
        <v/>
      </c>
      <c r="E22" s="112">
        <f t="array" ref="E22">IF(ISNUMBER($J22),INDEX('Výpočty'!M$4:M$63,$J22),"")</f>
        <v>306</v>
      </c>
      <c r="F22" s="112">
        <f t="array" ref="F22">IF(ISNUMBER($J22),INDEX('Výpočty'!$N$4:$N$63,$J22),"")</f>
        <v>103</v>
      </c>
      <c r="G22" s="112">
        <f t="array" ref="G22">IF(ISNUMBER($J22),INDEX('Výpočty'!$O$4:$O$63,$J22),"")</f>
        <v>19</v>
      </c>
      <c r="H22" s="112">
        <f t="array" ref="H22">IF(ISNUMBER($J22),INDEX('Výpočty'!$P$4:$P$63,$J22),"")</f>
        <v>409</v>
      </c>
      <c r="I22" s="105">
        <f t="array" ref="I22">IF(ISNUMBER($J22),INDEX('Výpočty'!I$4:I$63,$J22),"")</f>
        <v>109</v>
      </c>
      <c r="J22" s="114">
        <f>'Výpočty'!X86</f>
        <v>11</v>
      </c>
      <c r="K22" s="115"/>
      <c r="L22" s="96"/>
      <c r="M22" s="96"/>
      <c r="N22" s="96"/>
      <c r="O22" s="96"/>
      <c r="P22" s="96"/>
      <c r="Q22" s="96"/>
      <c r="R22" s="96"/>
      <c r="S22" s="96"/>
      <c r="T22" s="96"/>
    </row>
    <row r="23" ht="13.5" customHeight="1">
      <c r="A23" s="108">
        <v>20.0</v>
      </c>
      <c r="B23" s="110" t="str">
        <f t="array" ref="B23">IF(ISNUMBER($J23),INDEX(Registrace!$G$4:$G$63,$J23),"")</f>
        <v/>
      </c>
      <c r="C23" s="111" t="str">
        <f t="array" ref="C23">IF(ISNUMBER($J23),INDEX('Výpočty'!$F$4:$F$63,$J23),"")</f>
        <v/>
      </c>
      <c r="D23" s="111" t="str">
        <f t="array" ref="D23">IF(ISNUMBER($J23),INDEX('Výpočty'!$G$4:$G$63,$J23),"")</f>
        <v/>
      </c>
      <c r="E23" s="112" t="str">
        <f t="array" ref="E23">IF(ISNUMBER($J23),INDEX('Výpočty'!M$4:M$63,$J23),"")</f>
        <v/>
      </c>
      <c r="F23" s="112" t="str">
        <f t="array" ref="F23">IF(ISNUMBER($J23),INDEX('Výpočty'!$N$4:$N$63,$J23),"")</f>
        <v/>
      </c>
      <c r="G23" s="112" t="str">
        <f t="array" ref="G23">IF(ISNUMBER($J23),INDEX('Výpočty'!$O$4:$O$63,$J23),"")</f>
        <v/>
      </c>
      <c r="H23" s="112" t="str">
        <f t="array" ref="H23">IF(ISNUMBER($J23),INDEX('Výpočty'!$P$4:$P$63,$J23),"")</f>
        <v/>
      </c>
      <c r="I23" s="116" t="str">
        <f t="array" ref="I23">IF(ISNUMBER($J23),INDEX('Výpočty'!I$4:I$63,$J23),"")</f>
        <v/>
      </c>
      <c r="J23" s="114" t="str">
        <f>'Výpočty'!X87</f>
        <v>#NUM!</v>
      </c>
      <c r="K23" s="115"/>
      <c r="L23" s="96"/>
      <c r="M23" s="96"/>
      <c r="N23" s="96"/>
      <c r="O23" s="96"/>
      <c r="P23" s="96"/>
      <c r="Q23" s="96"/>
      <c r="R23" s="96"/>
      <c r="S23" s="96"/>
      <c r="T23" s="96"/>
    </row>
    <row r="24" ht="13.5" customHeight="1">
      <c r="A24" s="108">
        <v>21.0</v>
      </c>
      <c r="B24" s="110" t="str">
        <f t="array" ref="B24">IF(ISNUMBER($J24),INDEX(Registrace!$G$4:$G$63,$J24),"")</f>
        <v/>
      </c>
      <c r="C24" s="111" t="str">
        <f t="array" ref="C24">IF(ISNUMBER($J24),INDEX('Výpočty'!$F$4:$F$63,$J24),"")</f>
        <v/>
      </c>
      <c r="D24" s="111" t="str">
        <f t="array" ref="D24">IF(ISNUMBER($J24),INDEX('Výpočty'!$G$4:$G$63,$J24),"")</f>
        <v/>
      </c>
      <c r="E24" s="112" t="str">
        <f t="array" ref="E24">IF(ISNUMBER($J24),INDEX('Výpočty'!M$4:M$63,$J24),"")</f>
        <v/>
      </c>
      <c r="F24" s="112" t="str">
        <f t="array" ref="F24">IF(ISNUMBER($J24),INDEX('Výpočty'!$N$4:$N$63,$J24),"")</f>
        <v/>
      </c>
      <c r="G24" s="112" t="str">
        <f t="array" ref="G24">IF(ISNUMBER($J24),INDEX('Výpočty'!$O$4:$O$63,$J24),"")</f>
        <v/>
      </c>
      <c r="H24" s="112" t="str">
        <f t="array" ref="H24">IF(ISNUMBER($J24),INDEX('Výpočty'!$P$4:$P$63,$J24),"")</f>
        <v/>
      </c>
      <c r="I24" s="116" t="str">
        <f t="array" ref="I24">IF(ISNUMBER($J24),INDEX('Výpočty'!I$4:I$63,$J24),"")</f>
        <v/>
      </c>
      <c r="J24" s="114" t="str">
        <f>'Výpočty'!X88</f>
        <v>#NUM!</v>
      </c>
      <c r="K24" s="115"/>
      <c r="L24" s="96"/>
      <c r="M24" s="96"/>
      <c r="N24" s="96"/>
      <c r="O24" s="96"/>
      <c r="P24" s="96"/>
      <c r="Q24" s="96"/>
      <c r="R24" s="96"/>
      <c r="S24" s="96"/>
      <c r="T24" s="96"/>
    </row>
    <row r="25" ht="13.5" customHeight="1">
      <c r="A25" s="108">
        <v>22.0</v>
      </c>
      <c r="B25" s="110" t="str">
        <f t="array" ref="B25">IF(ISNUMBER($J25),INDEX(Registrace!$G$4:$G$63,$J25),"")</f>
        <v/>
      </c>
      <c r="C25" s="111" t="str">
        <f t="array" ref="C25">IF(ISNUMBER($J25),INDEX('Výpočty'!$F$4:$F$63,$J25),"")</f>
        <v/>
      </c>
      <c r="D25" s="111" t="str">
        <f t="array" ref="D25">IF(ISNUMBER($J25),INDEX('Výpočty'!$G$4:$G$63,$J25),"")</f>
        <v/>
      </c>
      <c r="E25" s="112" t="str">
        <f t="array" ref="E25">IF(ISNUMBER($J25),INDEX('Výpočty'!M$4:M$63,$J25),"")</f>
        <v/>
      </c>
      <c r="F25" s="112" t="str">
        <f t="array" ref="F25">IF(ISNUMBER($J25),INDEX('Výpočty'!$N$4:$N$63,$J25),"")</f>
        <v/>
      </c>
      <c r="G25" s="112" t="str">
        <f t="array" ref="G25">IF(ISNUMBER($J25),INDEX('Výpočty'!$O$4:$O$63,$J25),"")</f>
        <v/>
      </c>
      <c r="H25" s="112" t="str">
        <f t="array" ref="H25">IF(ISNUMBER($J25),INDEX('Výpočty'!$P$4:$P$63,$J25),"")</f>
        <v/>
      </c>
      <c r="I25" s="116" t="str">
        <f t="array" ref="I25">IF(ISNUMBER($J25),INDEX('Výpočty'!I$4:I$63,$J25),"")</f>
        <v/>
      </c>
      <c r="J25" s="114" t="str">
        <f>'Výpočty'!X89</f>
        <v>#NUM!</v>
      </c>
      <c r="K25" s="115"/>
      <c r="L25" s="96"/>
      <c r="M25" s="96"/>
      <c r="N25" s="96"/>
      <c r="O25" s="96"/>
      <c r="P25" s="96"/>
      <c r="Q25" s="96"/>
      <c r="R25" s="96"/>
      <c r="S25" s="96"/>
      <c r="T25" s="96"/>
    </row>
    <row r="26" ht="13.5" customHeight="1">
      <c r="A26" s="108">
        <v>23.0</v>
      </c>
      <c r="B26" s="110" t="str">
        <f t="array" ref="B26">IF(ISNUMBER($J26),INDEX(Registrace!$G$4:$G$63,$J26),"")</f>
        <v/>
      </c>
      <c r="C26" s="111" t="str">
        <f t="array" ref="C26">IF(ISNUMBER($J26),INDEX('Výpočty'!$F$4:$F$63,$J26),"")</f>
        <v/>
      </c>
      <c r="D26" s="111" t="str">
        <f t="array" ref="D26">IF(ISNUMBER($J26),INDEX('Výpočty'!$G$4:$G$63,$J26),"")</f>
        <v/>
      </c>
      <c r="E26" s="112" t="str">
        <f t="array" ref="E26">IF(ISNUMBER($J26),INDEX('Výpočty'!M$4:M$63,$J26),"")</f>
        <v/>
      </c>
      <c r="F26" s="112" t="str">
        <f t="array" ref="F26">IF(ISNUMBER($J26),INDEX('Výpočty'!$N$4:$N$63,$J26),"")</f>
        <v/>
      </c>
      <c r="G26" s="112" t="str">
        <f t="array" ref="G26">IF(ISNUMBER($J26),INDEX('Výpočty'!$O$4:$O$63,$J26),"")</f>
        <v/>
      </c>
      <c r="H26" s="112" t="str">
        <f t="array" ref="H26">IF(ISNUMBER($J26),INDEX('Výpočty'!$P$4:$P$63,$J26),"")</f>
        <v/>
      </c>
      <c r="I26" s="116" t="str">
        <f t="array" ref="I26">IF(ISNUMBER($J26),INDEX('Výpočty'!I$4:I$63,$J26),"")</f>
        <v/>
      </c>
      <c r="J26" s="114" t="str">
        <f>'Výpočty'!X90</f>
        <v>#NUM!</v>
      </c>
      <c r="K26" s="115"/>
      <c r="L26" s="96"/>
      <c r="M26" s="96"/>
      <c r="N26" s="96"/>
      <c r="O26" s="96"/>
      <c r="P26" s="96"/>
      <c r="Q26" s="96"/>
      <c r="R26" s="96"/>
      <c r="S26" s="96"/>
      <c r="T26" s="96"/>
    </row>
    <row r="27" ht="13.5" customHeight="1">
      <c r="A27" s="108">
        <v>24.0</v>
      </c>
      <c r="B27" s="110" t="str">
        <f t="array" ref="B27">IF(ISNUMBER($J27),INDEX(Registrace!$G$4:$G$63,$J27),"")</f>
        <v/>
      </c>
      <c r="C27" s="111" t="str">
        <f t="array" ref="C27">IF(ISNUMBER($J27),INDEX('Výpočty'!$F$4:$F$63,$J27),"")</f>
        <v/>
      </c>
      <c r="D27" s="111" t="str">
        <f t="array" ref="D27">IF(ISNUMBER($J27),INDEX('Výpočty'!$G$4:$G$63,$J27),"")</f>
        <v/>
      </c>
      <c r="E27" s="112" t="str">
        <f t="array" ref="E27">IF(ISNUMBER($J27),INDEX('Výpočty'!M$4:M$63,$J27),"")</f>
        <v/>
      </c>
      <c r="F27" s="112" t="str">
        <f t="array" ref="F27">IF(ISNUMBER($J27),INDEX('Výpočty'!$N$4:$N$63,$J27),"")</f>
        <v/>
      </c>
      <c r="G27" s="112" t="str">
        <f t="array" ref="G27">IF(ISNUMBER($J27),INDEX('Výpočty'!$O$4:$O$63,$J27),"")</f>
        <v/>
      </c>
      <c r="H27" s="112" t="str">
        <f t="array" ref="H27">IF(ISNUMBER($J27),INDEX('Výpočty'!$P$4:$P$63,$J27),"")</f>
        <v/>
      </c>
      <c r="I27" s="105" t="str">
        <f t="array" ref="I27">IF(ISNUMBER($J27),INDEX('Výpočty'!I$4:I$63,$J27),"")</f>
        <v/>
      </c>
      <c r="J27" s="114" t="str">
        <f>'Výpočty'!X91</f>
        <v>#NUM!</v>
      </c>
      <c r="K27" s="115"/>
      <c r="L27" s="96"/>
      <c r="M27" s="96"/>
      <c r="N27" s="96"/>
      <c r="O27" s="96"/>
      <c r="P27" s="96"/>
      <c r="Q27" s="96"/>
      <c r="R27" s="96"/>
      <c r="S27" s="96"/>
      <c r="T27" s="96"/>
    </row>
    <row r="28" ht="13.5" customHeight="1">
      <c r="A28" s="108">
        <v>25.0</v>
      </c>
      <c r="B28" s="110" t="str">
        <f t="array" ref="B28">IF(ISNUMBER($J28),INDEX(Registrace!$G$4:$G$63,$J28),"")</f>
        <v/>
      </c>
      <c r="C28" s="111" t="str">
        <f t="array" ref="C28">IF(ISNUMBER($J28),INDEX('Výpočty'!$F$4:$F$63,$J28),"")</f>
        <v/>
      </c>
      <c r="D28" s="111" t="str">
        <f t="array" ref="D28">IF(ISNUMBER($J28),INDEX('Výpočty'!$G$4:$G$63,$J28),"")</f>
        <v/>
      </c>
      <c r="E28" s="112" t="str">
        <f t="array" ref="E28">IF(ISNUMBER($J28),INDEX('Výpočty'!M$4:M$63,$J28),"")</f>
        <v/>
      </c>
      <c r="F28" s="112" t="str">
        <f t="array" ref="F28">IF(ISNUMBER($J28),INDEX('Výpočty'!$N$4:$N$63,$J28),"")</f>
        <v/>
      </c>
      <c r="G28" s="112" t="str">
        <f t="array" ref="G28">IF(ISNUMBER($J28),INDEX('Výpočty'!$O$4:$O$63,$J28),"")</f>
        <v/>
      </c>
      <c r="H28" s="112" t="str">
        <f t="array" ref="H28">IF(ISNUMBER($J28),INDEX('Výpočty'!$P$4:$P$63,$J28),"")</f>
        <v/>
      </c>
      <c r="I28" s="116" t="str">
        <f t="array" ref="I28">IF(ISNUMBER($J28),INDEX('Výpočty'!I$4:I$63,$J28),"")</f>
        <v/>
      </c>
      <c r="J28" s="114" t="str">
        <f>'Výpočty'!X92</f>
        <v>#NUM!</v>
      </c>
      <c r="K28" s="115"/>
      <c r="L28" s="96"/>
      <c r="M28" s="96"/>
      <c r="N28" s="96"/>
      <c r="O28" s="96"/>
      <c r="P28" s="96"/>
      <c r="Q28" s="96"/>
      <c r="R28" s="96"/>
      <c r="S28" s="96"/>
      <c r="T28" s="96"/>
    </row>
    <row r="29" ht="13.5" customHeight="1">
      <c r="A29" s="108">
        <v>26.0</v>
      </c>
      <c r="B29" s="110" t="str">
        <f t="array" ref="B29">IF(ISNUMBER($J29),INDEX(Registrace!$G$4:$G$63,$J29),"")</f>
        <v/>
      </c>
      <c r="C29" s="111" t="str">
        <f t="array" ref="C29">IF(ISNUMBER($J29),INDEX('Výpočty'!$F$4:$F$63,$J29),"")</f>
        <v/>
      </c>
      <c r="D29" s="111" t="str">
        <f t="array" ref="D29">IF(ISNUMBER($J29),INDEX('Výpočty'!$G$4:$G$63,$J29),"")</f>
        <v/>
      </c>
      <c r="E29" s="112" t="str">
        <f t="array" ref="E29">IF(ISNUMBER($J29),INDEX('Výpočty'!M$4:M$63,$J29),"")</f>
        <v/>
      </c>
      <c r="F29" s="112" t="str">
        <f t="array" ref="F29">IF(ISNUMBER($J29),INDEX('Výpočty'!$N$4:$N$63,$J29),"")</f>
        <v/>
      </c>
      <c r="G29" s="112" t="str">
        <f t="array" ref="G29">IF(ISNUMBER($J29),INDEX('Výpočty'!$O$4:$O$63,$J29),"")</f>
        <v/>
      </c>
      <c r="H29" s="112" t="str">
        <f t="array" ref="H29">IF(ISNUMBER($J29),INDEX('Výpočty'!$P$4:$P$63,$J29),"")</f>
        <v/>
      </c>
      <c r="I29" s="105" t="str">
        <f t="array" ref="I29">IF(ISNUMBER($J29),INDEX('Výpočty'!I$4:I$63,$J29),"")</f>
        <v/>
      </c>
      <c r="J29" s="114" t="str">
        <f>'Výpočty'!X93</f>
        <v>#NUM!</v>
      </c>
      <c r="K29" s="115"/>
      <c r="L29" s="96"/>
      <c r="M29" s="96"/>
      <c r="N29" s="96"/>
      <c r="O29" s="96"/>
      <c r="P29" s="96"/>
      <c r="Q29" s="96"/>
      <c r="R29" s="96"/>
      <c r="S29" s="96"/>
      <c r="T29" s="96"/>
    </row>
    <row r="30" ht="13.5" customHeight="1">
      <c r="A30" s="108">
        <v>27.0</v>
      </c>
      <c r="B30" s="110" t="str">
        <f t="array" ref="B30">IF(ISNUMBER($J30),INDEX(Registrace!$G$4:$G$63,$J30),"")</f>
        <v/>
      </c>
      <c r="C30" s="111" t="str">
        <f t="array" ref="C30">IF(ISNUMBER($J30),INDEX('Výpočty'!$F$4:$F$63,$J30),"")</f>
        <v/>
      </c>
      <c r="D30" s="111" t="str">
        <f t="array" ref="D30">IF(ISNUMBER($J30),INDEX('Výpočty'!$G$4:$G$63,$J30),"")</f>
        <v/>
      </c>
      <c r="E30" s="112" t="str">
        <f t="array" ref="E30">IF(ISNUMBER($J30),INDEX('Výpočty'!M$4:M$63,$J30),"")</f>
        <v/>
      </c>
      <c r="F30" s="112" t="str">
        <f t="array" ref="F30">IF(ISNUMBER($J30),INDEX('Výpočty'!$N$4:$N$63,$J30),"")</f>
        <v/>
      </c>
      <c r="G30" s="112" t="str">
        <f t="array" ref="G30">IF(ISNUMBER($J30),INDEX('Výpočty'!$O$4:$O$63,$J30),"")</f>
        <v/>
      </c>
      <c r="H30" s="112" t="str">
        <f t="array" ref="H30">IF(ISNUMBER($J30),INDEX('Výpočty'!$P$4:$P$63,$J30),"")</f>
        <v/>
      </c>
      <c r="I30" s="105" t="str">
        <f t="array" ref="I30">IF(ISNUMBER($J30),INDEX('Výpočty'!I$4:I$63,$J30),"")</f>
        <v/>
      </c>
      <c r="J30" s="114" t="str">
        <f>'Výpočty'!X94</f>
        <v>#NUM!</v>
      </c>
      <c r="K30" s="115"/>
      <c r="L30" s="96"/>
      <c r="M30" s="96"/>
      <c r="N30" s="96"/>
      <c r="O30" s="96"/>
      <c r="P30" s="96"/>
      <c r="Q30" s="96"/>
      <c r="R30" s="96"/>
      <c r="S30" s="96"/>
      <c r="T30" s="96"/>
    </row>
    <row r="31" ht="13.5" customHeight="1">
      <c r="A31" s="108">
        <v>28.0</v>
      </c>
      <c r="B31" s="110" t="str">
        <f t="array" ref="B31">IF(ISNUMBER($J31),INDEX(Registrace!$G$4:$G$63,$J31),"")</f>
        <v/>
      </c>
      <c r="C31" s="111" t="str">
        <f t="array" ref="C31">IF(ISNUMBER($J31),INDEX('Výpočty'!$F$4:$F$63,$J31),"")</f>
        <v/>
      </c>
      <c r="D31" s="111" t="str">
        <f t="array" ref="D31">IF(ISNUMBER($J31),INDEX('Výpočty'!$G$4:$G$63,$J31),"")</f>
        <v/>
      </c>
      <c r="E31" s="112" t="str">
        <f t="array" ref="E31">IF(ISNUMBER($J31),INDEX('Výpočty'!M$4:M$63,$J31),"")</f>
        <v/>
      </c>
      <c r="F31" s="112" t="str">
        <f t="array" ref="F31">IF(ISNUMBER($J31),INDEX('Výpočty'!$N$4:$N$63,$J31),"")</f>
        <v/>
      </c>
      <c r="G31" s="112" t="str">
        <f t="array" ref="G31">IF(ISNUMBER($J31),INDEX('Výpočty'!$O$4:$O$63,$J31),"")</f>
        <v/>
      </c>
      <c r="H31" s="112" t="str">
        <f t="array" ref="H31">IF(ISNUMBER($J31),INDEX('Výpočty'!$P$4:$P$63,$J31),"")</f>
        <v/>
      </c>
      <c r="I31" s="116" t="str">
        <f t="array" ref="I31">IF(ISNUMBER($J31),INDEX('Výpočty'!I$4:I$63,$J31),"")</f>
        <v/>
      </c>
      <c r="J31" s="114" t="str">
        <f>'Výpočty'!X95</f>
        <v>#NUM!</v>
      </c>
      <c r="K31" s="115"/>
      <c r="L31" s="96"/>
      <c r="M31" s="96"/>
      <c r="N31" s="96"/>
      <c r="O31" s="96"/>
      <c r="P31" s="96"/>
      <c r="Q31" s="96"/>
      <c r="R31" s="96"/>
      <c r="S31" s="96"/>
      <c r="T31" s="96"/>
    </row>
    <row r="32" ht="13.5" customHeight="1">
      <c r="A32" s="108">
        <v>29.0</v>
      </c>
      <c r="B32" s="110" t="str">
        <f t="array" ref="B32">IF(ISNUMBER($J32),INDEX(Registrace!$G$4:$G$63,$J32),"")</f>
        <v/>
      </c>
      <c r="C32" s="111" t="str">
        <f t="array" ref="C32">IF(ISNUMBER($J32),INDEX('Výpočty'!$F$4:$F$63,$J32),"")</f>
        <v/>
      </c>
      <c r="D32" s="111" t="str">
        <f t="array" ref="D32">IF(ISNUMBER($J32),INDEX('Výpočty'!$G$4:$G$63,$J32),"")</f>
        <v/>
      </c>
      <c r="E32" s="112" t="str">
        <f t="array" ref="E32">IF(ISNUMBER($J32),INDEX('Výpočty'!M$4:M$63,$J32),"")</f>
        <v/>
      </c>
      <c r="F32" s="112" t="str">
        <f t="array" ref="F32">IF(ISNUMBER($J32),INDEX('Výpočty'!$N$4:$N$63,$J32),"")</f>
        <v/>
      </c>
      <c r="G32" s="112" t="str">
        <f t="array" ref="G32">IF(ISNUMBER($J32),INDEX('Výpočty'!$O$4:$O$63,$J32),"")</f>
        <v/>
      </c>
      <c r="H32" s="112" t="str">
        <f t="array" ref="H32">IF(ISNUMBER($J32),INDEX('Výpočty'!$P$4:$P$63,$J32),"")</f>
        <v/>
      </c>
      <c r="I32" s="116" t="str">
        <f t="array" ref="I32">IF(ISNUMBER($J32),INDEX('Výpočty'!I$4:I$63,$J32),"")</f>
        <v/>
      </c>
      <c r="J32" s="114" t="str">
        <f>'Výpočty'!X96</f>
        <v>#NUM!</v>
      </c>
      <c r="K32" s="115"/>
      <c r="L32" s="96"/>
      <c r="M32" s="96"/>
      <c r="N32" s="96"/>
      <c r="O32" s="96"/>
      <c r="P32" s="96"/>
      <c r="Q32" s="96"/>
      <c r="R32" s="96"/>
      <c r="S32" s="96"/>
      <c r="T32" s="96"/>
    </row>
    <row r="33" ht="13.5" customHeight="1">
      <c r="A33" s="108">
        <v>30.0</v>
      </c>
      <c r="B33" s="110" t="str">
        <f t="array" ref="B33">IF(ISNUMBER($J33),INDEX(Registrace!$G$4:$G$63,$J33),"")</f>
        <v/>
      </c>
      <c r="C33" s="111" t="str">
        <f t="array" ref="C33">IF(ISNUMBER($J33),INDEX('Výpočty'!$F$4:$F$63,$J33),"")</f>
        <v/>
      </c>
      <c r="D33" s="111" t="str">
        <f t="array" ref="D33">IF(ISNUMBER($J33),INDEX('Výpočty'!$G$4:$G$63,$J33),"")</f>
        <v/>
      </c>
      <c r="E33" s="112" t="str">
        <f t="array" ref="E33">IF(ISNUMBER($J33),INDEX('Výpočty'!M$4:M$63,$J33),"")</f>
        <v/>
      </c>
      <c r="F33" s="112" t="str">
        <f t="array" ref="F33">IF(ISNUMBER($J33),INDEX('Výpočty'!$N$4:$N$63,$J33),"")</f>
        <v/>
      </c>
      <c r="G33" s="112" t="str">
        <f t="array" ref="G33">IF(ISNUMBER($J33),INDEX('Výpočty'!$O$4:$O$63,$J33),"")</f>
        <v/>
      </c>
      <c r="H33" s="112" t="str">
        <f t="array" ref="H33">IF(ISNUMBER($J33),INDEX('Výpočty'!$P$4:$P$63,$J33),"")</f>
        <v/>
      </c>
      <c r="I33" s="116" t="str">
        <f t="array" ref="I33">IF(ISNUMBER($J33),INDEX('Výpočty'!I$4:I$63,$J33),"")</f>
        <v/>
      </c>
      <c r="J33" s="114" t="str">
        <f>'Výpočty'!X97</f>
        <v>#NUM!</v>
      </c>
      <c r="K33" s="115"/>
      <c r="L33" s="96"/>
      <c r="M33" s="96"/>
      <c r="N33" s="96"/>
      <c r="O33" s="96"/>
      <c r="P33" s="96"/>
      <c r="Q33" s="96"/>
      <c r="R33" s="96"/>
      <c r="S33" s="96"/>
      <c r="T33" s="96"/>
    </row>
    <row r="34" ht="13.5" customHeight="1">
      <c r="A34" s="108">
        <v>31.0</v>
      </c>
      <c r="B34" s="110" t="str">
        <f t="array" ref="B34">IF(ISNUMBER($J34),INDEX(Registrace!$G$4:$G$63,$J34),"")</f>
        <v/>
      </c>
      <c r="C34" s="111" t="str">
        <f t="array" ref="C34">IF(ISNUMBER($J34),INDEX('Výpočty'!$F$4:$F$63,$J34),"")</f>
        <v/>
      </c>
      <c r="D34" s="111" t="str">
        <f t="array" ref="D34">IF(ISNUMBER($J34),INDEX('Výpočty'!$G$4:$G$63,$J34),"")</f>
        <v/>
      </c>
      <c r="E34" s="112" t="str">
        <f t="array" ref="E34">IF(ISNUMBER($J34),INDEX('Výpočty'!M$4:M$63,$J34),"")</f>
        <v/>
      </c>
      <c r="F34" s="112" t="str">
        <f t="array" ref="F34">IF(ISNUMBER($J34),INDEX('Výpočty'!$N$4:$N$63,$J34),"")</f>
        <v/>
      </c>
      <c r="G34" s="112" t="str">
        <f t="array" ref="G34">IF(ISNUMBER($J34),INDEX('Výpočty'!$O$4:$O$63,$J34),"")</f>
        <v/>
      </c>
      <c r="H34" s="112" t="str">
        <f t="array" ref="H34">IF(ISNUMBER($J34),INDEX('Výpočty'!$P$4:$P$63,$J34),"")</f>
        <v/>
      </c>
      <c r="I34" s="105" t="str">
        <f t="array" ref="I34">IF(ISNUMBER($J34),INDEX('Výpočty'!I$4:I$63,$J34),"")</f>
        <v/>
      </c>
      <c r="J34" s="114" t="str">
        <f>'Výpočty'!X98</f>
        <v>#NUM!</v>
      </c>
      <c r="K34" s="115"/>
      <c r="L34" s="96"/>
      <c r="M34" s="96"/>
      <c r="N34" s="96"/>
      <c r="O34" s="96"/>
      <c r="P34" s="96"/>
      <c r="Q34" s="96"/>
      <c r="R34" s="96"/>
      <c r="S34" s="96"/>
      <c r="T34" s="96"/>
    </row>
    <row r="35" ht="13.5" customHeight="1">
      <c r="A35" s="108">
        <v>32.0</v>
      </c>
      <c r="B35" s="110" t="str">
        <f t="array" ref="B35">IF(ISNUMBER($J35),INDEX(Registrace!$G$4:$G$63,$J35),"")</f>
        <v/>
      </c>
      <c r="C35" s="111" t="str">
        <f t="array" ref="C35">IF(ISNUMBER($J35),INDEX('Výpočty'!$F$4:$F$63,$J35),"")</f>
        <v/>
      </c>
      <c r="D35" s="111" t="str">
        <f t="array" ref="D35">IF(ISNUMBER($J35),INDEX('Výpočty'!$G$4:$G$63,$J35),"")</f>
        <v/>
      </c>
      <c r="E35" s="112" t="str">
        <f t="array" ref="E35">IF(ISNUMBER($J35),INDEX('Výpočty'!M$4:M$63,$J35),"")</f>
        <v/>
      </c>
      <c r="F35" s="112" t="str">
        <f t="array" ref="F35">IF(ISNUMBER($J35),INDEX('Výpočty'!$N$4:$N$63,$J35),"")</f>
        <v/>
      </c>
      <c r="G35" s="112" t="str">
        <f t="array" ref="G35">IF(ISNUMBER($J35),INDEX('Výpočty'!$O$4:$O$63,$J35),"")</f>
        <v/>
      </c>
      <c r="H35" s="112" t="str">
        <f t="array" ref="H35">IF(ISNUMBER($J35),INDEX('Výpočty'!$P$4:$P$63,$J35),"")</f>
        <v/>
      </c>
      <c r="I35" s="105" t="str">
        <f t="array" ref="I35">IF(ISNUMBER($J35),INDEX('Výpočty'!I$4:I$63,$J35),"")</f>
        <v/>
      </c>
      <c r="J35" s="114" t="str">
        <f>'Výpočty'!X99</f>
        <v>#NUM!</v>
      </c>
      <c r="K35" s="115"/>
      <c r="L35" s="96"/>
      <c r="M35" s="96"/>
      <c r="N35" s="96"/>
      <c r="O35" s="96"/>
      <c r="P35" s="96"/>
      <c r="Q35" s="96"/>
      <c r="R35" s="96"/>
      <c r="S35" s="96"/>
      <c r="T35" s="96"/>
    </row>
    <row r="36" ht="13.5" customHeight="1">
      <c r="A36" s="108">
        <v>33.0</v>
      </c>
      <c r="B36" s="110" t="str">
        <f t="array" ref="B36">IF(ISNUMBER($J36),INDEX(Registrace!$G$4:$G$63,$J36),"")</f>
        <v/>
      </c>
      <c r="C36" s="111" t="str">
        <f t="array" ref="C36">IF(ISNUMBER($J36),INDEX('Výpočty'!$F$4:$F$63,$J36),"")</f>
        <v/>
      </c>
      <c r="D36" s="111" t="str">
        <f t="array" ref="D36">IF(ISNUMBER($J36),INDEX('Výpočty'!$G$4:$G$63,$J36),"")</f>
        <v/>
      </c>
      <c r="E36" s="112" t="str">
        <f t="array" ref="E36">IF(ISNUMBER($J36),INDEX('Výpočty'!M$4:M$63,$J36),"")</f>
        <v/>
      </c>
      <c r="F36" s="112" t="str">
        <f t="array" ref="F36">IF(ISNUMBER($J36),INDEX('Výpočty'!$N$4:$N$63,$J36),"")</f>
        <v/>
      </c>
      <c r="G36" s="112" t="str">
        <f t="array" ref="G36">IF(ISNUMBER($J36),INDEX('Výpočty'!$O$4:$O$63,$J36),"")</f>
        <v/>
      </c>
      <c r="H36" s="112" t="str">
        <f t="array" ref="H36">IF(ISNUMBER($J36),INDEX('Výpočty'!$P$4:$P$63,$J36),"")</f>
        <v/>
      </c>
      <c r="I36" s="105" t="str">
        <f t="array" ref="I36">IF(ISNUMBER($J36),INDEX('Výpočty'!I$4:I$63,$J36),"")</f>
        <v/>
      </c>
      <c r="J36" s="114" t="str">
        <f>'Výpočty'!X100</f>
        <v>#NUM!</v>
      </c>
      <c r="K36" s="115"/>
      <c r="L36" s="96"/>
      <c r="M36" s="96"/>
      <c r="N36" s="96"/>
      <c r="O36" s="96"/>
      <c r="P36" s="96"/>
      <c r="Q36" s="96"/>
      <c r="R36" s="96"/>
      <c r="S36" s="96"/>
      <c r="T36" s="96"/>
    </row>
    <row r="37" ht="13.5" customHeight="1">
      <c r="A37" s="108">
        <v>34.0</v>
      </c>
      <c r="B37" s="110" t="str">
        <f t="array" ref="B37">IF(ISNUMBER($J37),INDEX(Registrace!$G$4:$G$63,$J37),"")</f>
        <v/>
      </c>
      <c r="C37" s="111" t="str">
        <f t="array" ref="C37">IF(ISNUMBER($J37),INDEX('Výpočty'!$F$4:$F$63,$J37),"")</f>
        <v/>
      </c>
      <c r="D37" s="111" t="str">
        <f t="array" ref="D37">IF(ISNUMBER($J37),INDEX('Výpočty'!$G$4:$G$63,$J37),"")</f>
        <v/>
      </c>
      <c r="E37" s="112" t="str">
        <f t="array" ref="E37">IF(ISNUMBER($J37),INDEX('Výpočty'!M$4:M$63,$J37),"")</f>
        <v/>
      </c>
      <c r="F37" s="112" t="str">
        <f t="array" ref="F37">IF(ISNUMBER($J37),INDEX('Výpočty'!$N$4:$N$63,$J37),"")</f>
        <v/>
      </c>
      <c r="G37" s="112" t="str">
        <f t="array" ref="G37">IF(ISNUMBER($J37),INDEX('Výpočty'!$O$4:$O$63,$J37),"")</f>
        <v/>
      </c>
      <c r="H37" s="112" t="str">
        <f t="array" ref="H37">IF(ISNUMBER($J37),INDEX('Výpočty'!$P$4:$P$63,$J37),"")</f>
        <v/>
      </c>
      <c r="I37" s="105" t="str">
        <f t="array" ref="I37">IF(ISNUMBER($J37),INDEX('Výpočty'!I$4:I$63,$J37),"")</f>
        <v/>
      </c>
      <c r="J37" s="114" t="str">
        <f>'Výpočty'!X101</f>
        <v>#NUM!</v>
      </c>
      <c r="K37" s="115"/>
      <c r="L37" s="96"/>
      <c r="M37" s="96"/>
      <c r="N37" s="96"/>
      <c r="O37" s="96"/>
      <c r="P37" s="96"/>
      <c r="Q37" s="96"/>
      <c r="R37" s="96"/>
      <c r="S37" s="96"/>
      <c r="T37" s="96"/>
    </row>
    <row r="38" ht="13.5" customHeight="1">
      <c r="A38" s="108">
        <v>35.0</v>
      </c>
      <c r="B38" s="110" t="str">
        <f t="array" ref="B38">IF(ISNUMBER($J38),INDEX(Registrace!$G$4:$G$63,$J38),"")</f>
        <v/>
      </c>
      <c r="C38" s="111" t="str">
        <f t="array" ref="C38">IF(ISNUMBER($J38),INDEX('Výpočty'!$F$4:$F$63,$J38),"")</f>
        <v/>
      </c>
      <c r="D38" s="111" t="str">
        <f t="array" ref="D38">IF(ISNUMBER($J38),INDEX('Výpočty'!$G$4:$G$63,$J38),"")</f>
        <v/>
      </c>
      <c r="E38" s="112" t="str">
        <f t="array" ref="E38">IF(ISNUMBER($J38),INDEX('Výpočty'!M$4:M$63,$J38),"")</f>
        <v/>
      </c>
      <c r="F38" s="112" t="str">
        <f t="array" ref="F38">IF(ISNUMBER($J38),INDEX('Výpočty'!$N$4:$N$63,$J38),"")</f>
        <v/>
      </c>
      <c r="G38" s="112" t="str">
        <f t="array" ref="G38">IF(ISNUMBER($J38),INDEX('Výpočty'!$O$4:$O$63,$J38),"")</f>
        <v/>
      </c>
      <c r="H38" s="112" t="str">
        <f t="array" ref="H38">IF(ISNUMBER($J38),INDEX('Výpočty'!$P$4:$P$63,$J38),"")</f>
        <v/>
      </c>
      <c r="I38" s="116" t="str">
        <f t="array" ref="I38">IF(ISNUMBER($J38),INDEX('Výpočty'!I$4:I$63,$J38),"")</f>
        <v/>
      </c>
      <c r="J38" s="114" t="str">
        <f>'Výpočty'!X102</f>
        <v>#NUM!</v>
      </c>
      <c r="K38" s="115"/>
      <c r="L38" s="96"/>
      <c r="M38" s="96"/>
      <c r="N38" s="96"/>
      <c r="O38" s="96"/>
      <c r="P38" s="96"/>
      <c r="Q38" s="96"/>
      <c r="R38" s="96"/>
      <c r="S38" s="96"/>
      <c r="T38" s="96"/>
    </row>
    <row r="39" ht="13.5" customHeight="1">
      <c r="A39" s="108">
        <v>36.0</v>
      </c>
      <c r="B39" s="110" t="str">
        <f t="array" ref="B39">IF(ISNUMBER($J39),INDEX(Registrace!$G$4:$G$63,$J39),"")</f>
        <v/>
      </c>
      <c r="C39" s="111" t="str">
        <f t="array" ref="C39">IF(ISNUMBER($J39),INDEX('Výpočty'!$F$4:$F$63,$J39),"")</f>
        <v/>
      </c>
      <c r="D39" s="111" t="str">
        <f t="array" ref="D39">IF(ISNUMBER($J39),INDEX('Výpočty'!$G$4:$G$63,$J39),"")</f>
        <v/>
      </c>
      <c r="E39" s="112" t="str">
        <f t="array" ref="E39">IF(ISNUMBER($J39),INDEX('Výpočty'!M$4:M$63,$J39),"")</f>
        <v/>
      </c>
      <c r="F39" s="112" t="str">
        <f t="array" ref="F39">IF(ISNUMBER($J39),INDEX('Výpočty'!$N$4:$N$63,$J39),"")</f>
        <v/>
      </c>
      <c r="G39" s="112" t="str">
        <f t="array" ref="G39">IF(ISNUMBER($J39),INDEX('Výpočty'!$O$4:$O$63,$J39),"")</f>
        <v/>
      </c>
      <c r="H39" s="112" t="str">
        <f t="array" ref="H39">IF(ISNUMBER($J39),INDEX('Výpočty'!$P$4:$P$63,$J39),"")</f>
        <v/>
      </c>
      <c r="I39" s="105" t="str">
        <f t="array" ref="I39">IF(ISNUMBER($J39),INDEX('Výpočty'!I$4:I$63,$J39),"")</f>
        <v/>
      </c>
      <c r="J39" s="114" t="str">
        <f>'Výpočty'!X103</f>
        <v>#NUM!</v>
      </c>
      <c r="K39" s="115"/>
      <c r="L39" s="96"/>
      <c r="M39" s="96"/>
      <c r="N39" s="96"/>
      <c r="O39" s="96"/>
      <c r="P39" s="96"/>
      <c r="Q39" s="96"/>
      <c r="R39" s="96"/>
      <c r="S39" s="96"/>
      <c r="T39" s="96"/>
    </row>
    <row r="40" ht="13.5" customHeight="1">
      <c r="A40" s="108">
        <v>37.0</v>
      </c>
      <c r="B40" s="110" t="str">
        <f t="array" ref="B40">IF(ISNUMBER($J40),INDEX(Registrace!$G$4:$G$63,$J40),"")</f>
        <v/>
      </c>
      <c r="C40" s="111" t="str">
        <f t="array" ref="C40">IF(ISNUMBER($J40),INDEX('Výpočty'!$F$4:$F$63,$J40),"")</f>
        <v/>
      </c>
      <c r="D40" s="111" t="str">
        <f t="array" ref="D40">IF(ISNUMBER($J40),INDEX('Výpočty'!$G$4:$G$63,$J40),"")</f>
        <v/>
      </c>
      <c r="E40" s="112" t="str">
        <f t="array" ref="E40">IF(ISNUMBER($J40),INDEX('Výpočty'!M$4:M$63,$J40),"")</f>
        <v/>
      </c>
      <c r="F40" s="112" t="str">
        <f t="array" ref="F40">IF(ISNUMBER($J40),INDEX('Výpočty'!$N$4:$N$63,$J40),"")</f>
        <v/>
      </c>
      <c r="G40" s="112" t="str">
        <f t="array" ref="G40">IF(ISNUMBER($J40),INDEX('Výpočty'!$O$4:$O$63,$J40),"")</f>
        <v/>
      </c>
      <c r="H40" s="112" t="str">
        <f t="array" ref="H40">IF(ISNUMBER($J40),INDEX('Výpočty'!$P$4:$P$63,$J40),"")</f>
        <v/>
      </c>
      <c r="I40" s="116" t="str">
        <f t="array" ref="I40">IF(ISNUMBER($J40),INDEX('Výpočty'!I$4:I$63,$J40),"")</f>
        <v/>
      </c>
      <c r="J40" s="114" t="str">
        <f>'Výpočty'!X104</f>
        <v>#NUM!</v>
      </c>
      <c r="K40" s="115"/>
      <c r="L40" s="96"/>
      <c r="M40" s="96"/>
      <c r="N40" s="96"/>
      <c r="O40" s="96"/>
      <c r="P40" s="96"/>
      <c r="Q40" s="96"/>
      <c r="R40" s="96"/>
      <c r="S40" s="96"/>
      <c r="T40" s="96"/>
    </row>
    <row r="41" ht="13.5" customHeight="1">
      <c r="A41" s="108">
        <v>38.0</v>
      </c>
      <c r="B41" s="110" t="str">
        <f t="array" ref="B41">IF(ISNUMBER($J41),INDEX(Registrace!$G$4:$G$63,$J41),"")</f>
        <v/>
      </c>
      <c r="C41" s="111" t="str">
        <f t="array" ref="C41">IF(ISNUMBER($J41),INDEX('Výpočty'!$F$4:$F$63,$J41),"")</f>
        <v/>
      </c>
      <c r="D41" s="111" t="str">
        <f t="array" ref="D41">IF(ISNUMBER($J41),INDEX('Výpočty'!$G$4:$G$63,$J41),"")</f>
        <v/>
      </c>
      <c r="E41" s="112" t="str">
        <f t="array" ref="E41">IF(ISNUMBER($J41),INDEX('Výpočty'!M$4:M$63,$J41),"")</f>
        <v/>
      </c>
      <c r="F41" s="112" t="str">
        <f t="array" ref="F41">IF(ISNUMBER($J41),INDEX('Výpočty'!$N$4:$N$63,$J41),"")</f>
        <v/>
      </c>
      <c r="G41" s="112" t="str">
        <f t="array" ref="G41">IF(ISNUMBER($J41),INDEX('Výpočty'!$O$4:$O$63,$J41),"")</f>
        <v/>
      </c>
      <c r="H41" s="112" t="str">
        <f t="array" ref="H41">IF(ISNUMBER($J41),INDEX('Výpočty'!$P$4:$P$63,$J41),"")</f>
        <v/>
      </c>
      <c r="I41" s="116" t="str">
        <f t="array" ref="I41">IF(ISNUMBER($J41),INDEX('Výpočty'!I$4:I$63,$J41),"")</f>
        <v/>
      </c>
      <c r="J41" s="114" t="str">
        <f>'Výpočty'!X105</f>
        <v>#NUM!</v>
      </c>
      <c r="K41" s="115"/>
      <c r="L41" s="96"/>
      <c r="M41" s="96"/>
      <c r="N41" s="96"/>
      <c r="O41" s="96"/>
      <c r="P41" s="96"/>
      <c r="Q41" s="96"/>
      <c r="R41" s="96"/>
      <c r="S41" s="96"/>
      <c r="T41" s="96"/>
    </row>
    <row r="42" ht="13.5" customHeight="1">
      <c r="A42" s="108">
        <v>39.0</v>
      </c>
      <c r="B42" s="110" t="str">
        <f t="array" ref="B42">IF(ISNUMBER($J42),INDEX(Registrace!$G$4:$G$63,$J42),"")</f>
        <v/>
      </c>
      <c r="C42" s="111" t="str">
        <f t="array" ref="C42">IF(ISNUMBER($J42),INDEX('Výpočty'!$F$4:$F$63,$J42),"")</f>
        <v/>
      </c>
      <c r="D42" s="111" t="str">
        <f t="array" ref="D42">IF(ISNUMBER($J42),INDEX('Výpočty'!$G$4:$G$63,$J42),"")</f>
        <v/>
      </c>
      <c r="E42" s="112" t="str">
        <f t="array" ref="E42">IF(ISNUMBER($J42),INDEX('Výpočty'!M$4:M$63,$J42),"")</f>
        <v/>
      </c>
      <c r="F42" s="112" t="str">
        <f t="array" ref="F42">IF(ISNUMBER($J42),INDEX('Výpočty'!$N$4:$N$63,$J42),"")</f>
        <v/>
      </c>
      <c r="G42" s="112" t="str">
        <f t="array" ref="G42">IF(ISNUMBER($J42),INDEX('Výpočty'!$O$4:$O$63,$J42),"")</f>
        <v/>
      </c>
      <c r="H42" s="112" t="str">
        <f t="array" ref="H42">IF(ISNUMBER($J42),INDEX('Výpočty'!$P$4:$P$63,$J42),"")</f>
        <v/>
      </c>
      <c r="I42" s="116" t="str">
        <f t="array" ref="I42">IF(ISNUMBER($J42),INDEX('Výpočty'!I$4:I$63,$J42),"")</f>
        <v/>
      </c>
      <c r="J42" s="114" t="str">
        <f>'Výpočty'!X106</f>
        <v>#NUM!</v>
      </c>
      <c r="K42" s="115"/>
      <c r="L42" s="96"/>
      <c r="M42" s="96"/>
      <c r="N42" s="96"/>
      <c r="O42" s="96"/>
      <c r="P42" s="96"/>
      <c r="Q42" s="96"/>
      <c r="R42" s="96"/>
      <c r="S42" s="96"/>
      <c r="T42" s="96"/>
    </row>
    <row r="43" ht="13.5" customHeight="1">
      <c r="A43" s="108">
        <v>40.0</v>
      </c>
      <c r="B43" s="110" t="str">
        <f t="array" ref="B43">IF(ISNUMBER($J43),INDEX(Registrace!$G$4:$G$63,$J43),"")</f>
        <v/>
      </c>
      <c r="C43" s="111" t="str">
        <f t="array" ref="C43">IF(ISNUMBER($J43),INDEX('Výpočty'!$F$4:$F$63,$J43),"")</f>
        <v/>
      </c>
      <c r="D43" s="111" t="str">
        <f t="array" ref="D43">IF(ISNUMBER($J43),INDEX('Výpočty'!$G$4:$G$63,$J43),"")</f>
        <v/>
      </c>
      <c r="E43" s="112" t="str">
        <f t="array" ref="E43">IF(ISNUMBER($J43),INDEX('Výpočty'!M$4:M$63,$J43),"")</f>
        <v/>
      </c>
      <c r="F43" s="112" t="str">
        <f t="array" ref="F43">IF(ISNUMBER($J43),INDEX('Výpočty'!$N$4:$N$63,$J43),"")</f>
        <v/>
      </c>
      <c r="G43" s="112" t="str">
        <f t="array" ref="G43">IF(ISNUMBER($J43),INDEX('Výpočty'!$O$4:$O$63,$J43),"")</f>
        <v/>
      </c>
      <c r="H43" s="112" t="str">
        <f t="array" ref="H43">IF(ISNUMBER($J43),INDEX('Výpočty'!$P$4:$P$63,$J43),"")</f>
        <v/>
      </c>
      <c r="I43" s="116" t="str">
        <f t="array" ref="I43">IF(ISNUMBER($J43),INDEX('Výpočty'!I$4:I$63,$J43),"")</f>
        <v/>
      </c>
      <c r="J43" s="114" t="str">
        <f>'Výpočty'!X107</f>
        <v>#NUM!</v>
      </c>
      <c r="K43" s="115"/>
      <c r="L43" s="96"/>
      <c r="M43" s="96"/>
      <c r="N43" s="96"/>
      <c r="O43" s="96"/>
      <c r="P43" s="96"/>
      <c r="Q43" s="96"/>
      <c r="R43" s="96"/>
      <c r="S43" s="96"/>
      <c r="T43" s="96"/>
    </row>
    <row r="44" ht="13.5" customHeight="1">
      <c r="A44" s="108">
        <v>41.0</v>
      </c>
      <c r="B44" s="110" t="str">
        <f t="array" ref="B44">IF(ISNUMBER($J44),INDEX(Registrace!$G$4:$G$63,$J44),"")</f>
        <v/>
      </c>
      <c r="C44" s="111" t="str">
        <f t="array" ref="C44">IF(ISNUMBER($J44),INDEX('Výpočty'!$F$4:$F$63,$J44),"")</f>
        <v/>
      </c>
      <c r="D44" s="111" t="str">
        <f t="array" ref="D44">IF(ISNUMBER($J44),INDEX('Výpočty'!$G$4:$G$63,$J44),"")</f>
        <v/>
      </c>
      <c r="E44" s="112" t="str">
        <f t="array" ref="E44">IF(ISNUMBER($J44),INDEX('Výpočty'!M$4:M$63,$J44),"")</f>
        <v/>
      </c>
      <c r="F44" s="112" t="str">
        <f t="array" ref="F44">IF(ISNUMBER($J44),INDEX('Výpočty'!$N$4:$N$63,$J44),"")</f>
        <v/>
      </c>
      <c r="G44" s="112" t="str">
        <f t="array" ref="G44">IF(ISNUMBER($J44),INDEX('Výpočty'!$O$4:$O$63,$J44),"")</f>
        <v/>
      </c>
      <c r="H44" s="112" t="str">
        <f t="array" ref="H44">IF(ISNUMBER($J44),INDEX('Výpočty'!$P$4:$P$63,$J44),"")</f>
        <v/>
      </c>
      <c r="I44" s="116" t="str">
        <f t="array" ref="I44">IF(ISNUMBER($J44),INDEX('Výpočty'!I$4:I$63,$J44),"")</f>
        <v/>
      </c>
      <c r="J44" s="114" t="str">
        <f>'Výpočty'!X108</f>
        <v>#NUM!</v>
      </c>
      <c r="K44" s="115"/>
      <c r="L44" s="96"/>
      <c r="M44" s="96"/>
      <c r="N44" s="96"/>
      <c r="O44" s="96"/>
      <c r="P44" s="96"/>
      <c r="Q44" s="96"/>
      <c r="R44" s="96"/>
      <c r="S44" s="96"/>
      <c r="T44" s="96"/>
    </row>
    <row r="45" ht="13.5" customHeight="1">
      <c r="A45" s="108">
        <v>42.0</v>
      </c>
      <c r="B45" s="110" t="str">
        <f t="array" ref="B45">IF(ISNUMBER($J45),INDEX(Registrace!$G$4:$G$63,$J45),"")</f>
        <v/>
      </c>
      <c r="C45" s="111" t="str">
        <f t="array" ref="C45">IF(ISNUMBER($J45),INDEX('Výpočty'!$F$4:$F$63,$J45),"")</f>
        <v/>
      </c>
      <c r="D45" s="111" t="str">
        <f t="array" ref="D45">IF(ISNUMBER($J45),INDEX('Výpočty'!$G$4:$G$63,$J45),"")</f>
        <v/>
      </c>
      <c r="E45" s="112" t="str">
        <f t="array" ref="E45">IF(ISNUMBER($J45),INDEX('Výpočty'!M$4:M$63,$J45),"")</f>
        <v/>
      </c>
      <c r="F45" s="112" t="str">
        <f t="array" ref="F45">IF(ISNUMBER($J45),INDEX('Výpočty'!$N$4:$N$63,$J45),"")</f>
        <v/>
      </c>
      <c r="G45" s="112" t="str">
        <f t="array" ref="G45">IF(ISNUMBER($J45),INDEX('Výpočty'!$O$4:$O$63,$J45),"")</f>
        <v/>
      </c>
      <c r="H45" s="112" t="str">
        <f t="array" ref="H45">IF(ISNUMBER($J45),INDEX('Výpočty'!$P$4:$P$63,$J45),"")</f>
        <v/>
      </c>
      <c r="I45" s="105" t="str">
        <f t="array" ref="I45">IF(ISNUMBER($J45),INDEX('Výpočty'!I$4:I$63,$J45),"")</f>
        <v/>
      </c>
      <c r="J45" s="114" t="str">
        <f>'Výpočty'!X109</f>
        <v>#NUM!</v>
      </c>
      <c r="K45" s="115"/>
      <c r="L45" s="96"/>
      <c r="M45" s="96"/>
      <c r="N45" s="96"/>
      <c r="O45" s="96"/>
      <c r="P45" s="96"/>
      <c r="Q45" s="96"/>
      <c r="R45" s="96"/>
      <c r="S45" s="96"/>
      <c r="T45" s="96"/>
    </row>
    <row r="46" ht="13.5" customHeight="1">
      <c r="A46" s="108">
        <v>43.0</v>
      </c>
      <c r="B46" s="110" t="str">
        <f t="array" ref="B46">IF(ISNUMBER($J46),INDEX(Registrace!$G$4:$G$63,$J46),"")</f>
        <v/>
      </c>
      <c r="C46" s="111" t="str">
        <f t="array" ref="C46">IF(ISNUMBER($J46),INDEX('Výpočty'!$F$4:$F$63,$J46),"")</f>
        <v/>
      </c>
      <c r="D46" s="111" t="str">
        <f t="array" ref="D46">IF(ISNUMBER($J46),INDEX('Výpočty'!$G$4:$G$63,$J46),"")</f>
        <v/>
      </c>
      <c r="E46" s="112" t="str">
        <f t="array" ref="E46">IF(ISNUMBER($J46),INDEX('Výpočty'!M$4:M$63,$J46),"")</f>
        <v/>
      </c>
      <c r="F46" s="112" t="str">
        <f t="array" ref="F46">IF(ISNUMBER($J46),INDEX('Výpočty'!$N$4:$N$63,$J46),"")</f>
        <v/>
      </c>
      <c r="G46" s="112" t="str">
        <f t="array" ref="G46">IF(ISNUMBER($J46),INDEX('Výpočty'!$O$4:$O$63,$J46),"")</f>
        <v/>
      </c>
      <c r="H46" s="112" t="str">
        <f t="array" ref="H46">IF(ISNUMBER($J46),INDEX('Výpočty'!$P$4:$P$63,$J46),"")</f>
        <v/>
      </c>
      <c r="I46" s="105" t="str">
        <f t="array" ref="I46">IF(ISNUMBER($J46),INDEX('Výpočty'!I$4:I$63,$J46),"")</f>
        <v/>
      </c>
      <c r="J46" s="114" t="str">
        <f>'Výpočty'!X110</f>
        <v>#NUM!</v>
      </c>
      <c r="K46" s="115"/>
      <c r="L46" s="96"/>
      <c r="M46" s="96"/>
      <c r="N46" s="96"/>
      <c r="O46" s="96"/>
      <c r="P46" s="96"/>
      <c r="Q46" s="96"/>
      <c r="R46" s="96"/>
      <c r="S46" s="96"/>
      <c r="T46" s="96"/>
    </row>
    <row r="47" ht="13.5" customHeight="1">
      <c r="A47" s="108">
        <v>44.0</v>
      </c>
      <c r="B47" s="110" t="str">
        <f t="array" ref="B47">IF(ISNUMBER($J47),INDEX(Registrace!$G$4:$G$63,$J47),"")</f>
        <v/>
      </c>
      <c r="C47" s="111" t="str">
        <f t="array" ref="C47">IF(ISNUMBER($J47),INDEX('Výpočty'!$F$4:$F$63,$J47),"")</f>
        <v/>
      </c>
      <c r="D47" s="111" t="str">
        <f t="array" ref="D47">IF(ISNUMBER($J47),INDEX('Výpočty'!$G$4:$G$63,$J47),"")</f>
        <v/>
      </c>
      <c r="E47" s="112" t="str">
        <f t="array" ref="E47">IF(ISNUMBER($J47),INDEX('Výpočty'!M$4:M$63,$J47),"")</f>
        <v/>
      </c>
      <c r="F47" s="112" t="str">
        <f t="array" ref="F47">IF(ISNUMBER($J47),INDEX('Výpočty'!$N$4:$N$63,$J47),"")</f>
        <v/>
      </c>
      <c r="G47" s="112" t="str">
        <f t="array" ref="G47">IF(ISNUMBER($J47),INDEX('Výpočty'!$O$4:$O$63,$J47),"")</f>
        <v/>
      </c>
      <c r="H47" s="112" t="str">
        <f t="array" ref="H47">IF(ISNUMBER($J47),INDEX('Výpočty'!$P$4:$P$63,$J47),"")</f>
        <v/>
      </c>
      <c r="I47" s="116" t="str">
        <f t="array" ref="I47">IF(ISNUMBER($J47),INDEX('Výpočty'!I$4:I$63,$J47),"")</f>
        <v/>
      </c>
      <c r="J47" s="114" t="str">
        <f>'Výpočty'!X111</f>
        <v>#NUM!</v>
      </c>
      <c r="K47" s="115"/>
      <c r="L47" s="96"/>
      <c r="M47" s="96"/>
      <c r="N47" s="96"/>
      <c r="O47" s="96"/>
      <c r="P47" s="96"/>
      <c r="Q47" s="96"/>
      <c r="R47" s="96"/>
      <c r="S47" s="96"/>
      <c r="T47" s="96"/>
    </row>
    <row r="48" ht="13.5" customHeight="1">
      <c r="A48" s="108">
        <v>45.0</v>
      </c>
      <c r="B48" s="110" t="str">
        <f t="array" ref="B48">IF(ISNUMBER($J48),INDEX(Registrace!$G$4:$G$63,$J48),"")</f>
        <v/>
      </c>
      <c r="C48" s="111" t="str">
        <f t="array" ref="C48">IF(ISNUMBER($J48),INDEX('Výpočty'!$F$4:$F$63,$J48),"")</f>
        <v/>
      </c>
      <c r="D48" s="111" t="str">
        <f t="array" ref="D48">IF(ISNUMBER($J48),INDEX('Výpočty'!$G$4:$G$63,$J48),"")</f>
        <v/>
      </c>
      <c r="E48" s="112" t="str">
        <f t="array" ref="E48">IF(ISNUMBER($J48),INDEX('Výpočty'!M$4:M$63,$J48),"")</f>
        <v/>
      </c>
      <c r="F48" s="112" t="str">
        <f t="array" ref="F48">IF(ISNUMBER($J48),INDEX('Výpočty'!$N$4:$N$63,$J48),"")</f>
        <v/>
      </c>
      <c r="G48" s="112" t="str">
        <f t="array" ref="G48">IF(ISNUMBER($J48),INDEX('Výpočty'!$O$4:$O$63,$J48),"")</f>
        <v/>
      </c>
      <c r="H48" s="112" t="str">
        <f t="array" ref="H48">IF(ISNUMBER($J48),INDEX('Výpočty'!$P$4:$P$63,$J48),"")</f>
        <v/>
      </c>
      <c r="I48" s="105" t="str">
        <f t="array" ref="I48">IF(ISNUMBER($J48),INDEX('Výpočty'!I$4:I$63,$J48),"")</f>
        <v/>
      </c>
      <c r="J48" s="114" t="str">
        <f>'Výpočty'!X112</f>
        <v>#NUM!</v>
      </c>
      <c r="K48" s="115"/>
      <c r="L48" s="96"/>
      <c r="M48" s="96"/>
      <c r="N48" s="96"/>
      <c r="O48" s="96"/>
      <c r="P48" s="96"/>
      <c r="Q48" s="96"/>
      <c r="R48" s="96"/>
      <c r="S48" s="96"/>
      <c r="T48" s="96"/>
    </row>
    <row r="49" ht="13.5" customHeight="1">
      <c r="A49" s="108">
        <v>46.0</v>
      </c>
      <c r="B49" s="110" t="str">
        <f t="array" ref="B49">IF(ISNUMBER($J49),INDEX(Registrace!$G$4:$G$63,$J49),"")</f>
        <v/>
      </c>
      <c r="C49" s="111" t="str">
        <f t="array" ref="C49">IF(ISNUMBER($J49),INDEX('Výpočty'!$F$4:$F$63,$J49),"")</f>
        <v/>
      </c>
      <c r="D49" s="111" t="str">
        <f t="array" ref="D49">IF(ISNUMBER($J49),INDEX('Výpočty'!$G$4:$G$63,$J49),"")</f>
        <v/>
      </c>
      <c r="E49" s="112" t="str">
        <f t="array" ref="E49">IF(ISNUMBER($J49),INDEX('Výpočty'!M$4:M$63,$J49),"")</f>
        <v/>
      </c>
      <c r="F49" s="112" t="str">
        <f t="array" ref="F49">IF(ISNUMBER($J49),INDEX('Výpočty'!$N$4:$N$63,$J49),"")</f>
        <v/>
      </c>
      <c r="G49" s="112" t="str">
        <f t="array" ref="G49">IF(ISNUMBER($J49),INDEX('Výpočty'!$O$4:$O$63,$J49),"")</f>
        <v/>
      </c>
      <c r="H49" s="112" t="str">
        <f t="array" ref="H49">IF(ISNUMBER($J49),INDEX('Výpočty'!$P$4:$P$63,$J49),"")</f>
        <v/>
      </c>
      <c r="I49" s="116" t="str">
        <f t="array" ref="I49">IF(ISNUMBER($J49),INDEX('Výpočty'!I$4:I$63,$J49),"")</f>
        <v/>
      </c>
      <c r="J49" s="114" t="str">
        <f>'Výpočty'!X113</f>
        <v>#NUM!</v>
      </c>
      <c r="K49" s="115"/>
      <c r="L49" s="96"/>
      <c r="M49" s="96"/>
      <c r="N49" s="96"/>
      <c r="O49" s="96"/>
      <c r="P49" s="96"/>
      <c r="Q49" s="96"/>
      <c r="R49" s="96"/>
      <c r="S49" s="96"/>
      <c r="T49" s="96"/>
    </row>
    <row r="50" ht="13.5" customHeight="1">
      <c r="A50" s="108">
        <v>47.0</v>
      </c>
      <c r="B50" s="110" t="str">
        <f t="array" ref="B50">IF(ISNUMBER($J50),INDEX(Registrace!$G$4:$G$63,$J50),"")</f>
        <v/>
      </c>
      <c r="C50" s="111" t="str">
        <f t="array" ref="C50">IF(ISNUMBER($J50),INDEX('Výpočty'!$F$4:$F$63,$J50),"")</f>
        <v/>
      </c>
      <c r="D50" s="111" t="str">
        <f t="array" ref="D50">IF(ISNUMBER($J50),INDEX('Výpočty'!$G$4:$G$63,$J50),"")</f>
        <v/>
      </c>
      <c r="E50" s="112" t="str">
        <f t="array" ref="E50">IF(ISNUMBER($J50),INDEX('Výpočty'!M$4:M$63,$J50),"")</f>
        <v/>
      </c>
      <c r="F50" s="112" t="str">
        <f t="array" ref="F50">IF(ISNUMBER($J50),INDEX('Výpočty'!$N$4:$N$63,$J50),"")</f>
        <v/>
      </c>
      <c r="G50" s="112" t="str">
        <f t="array" ref="G50">IF(ISNUMBER($J50),INDEX('Výpočty'!$O$4:$O$63,$J50),"")</f>
        <v/>
      </c>
      <c r="H50" s="112" t="str">
        <f t="array" ref="H50">IF(ISNUMBER($J50),INDEX('Výpočty'!$P$4:$P$63,$J50),"")</f>
        <v/>
      </c>
      <c r="I50" s="105" t="str">
        <f t="array" ref="I50">IF(ISNUMBER($J50),INDEX('Výpočty'!I$4:I$63,$J50),"")</f>
        <v/>
      </c>
      <c r="J50" s="114" t="str">
        <f>'Výpočty'!X114</f>
        <v>#NUM!</v>
      </c>
      <c r="K50" s="115"/>
      <c r="L50" s="96"/>
      <c r="M50" s="96"/>
      <c r="N50" s="96"/>
      <c r="O50" s="96"/>
      <c r="P50" s="96"/>
      <c r="Q50" s="96"/>
      <c r="R50" s="96"/>
      <c r="S50" s="96"/>
      <c r="T50" s="96"/>
    </row>
    <row r="51" ht="13.5" customHeight="1">
      <c r="A51" s="108">
        <v>48.0</v>
      </c>
      <c r="B51" s="110" t="str">
        <f t="array" ref="B51">IF(ISNUMBER($J51),INDEX(Registrace!$G$4:$G$63,$J51),"")</f>
        <v/>
      </c>
      <c r="C51" s="111" t="str">
        <f t="array" ref="C51">IF(ISNUMBER($J51),INDEX('Výpočty'!$F$4:$F$63,$J51),"")</f>
        <v/>
      </c>
      <c r="D51" s="111" t="str">
        <f t="array" ref="D51">IF(ISNUMBER($J51),INDEX('Výpočty'!$G$4:$G$63,$J51),"")</f>
        <v/>
      </c>
      <c r="E51" s="112" t="str">
        <f t="array" ref="E51">IF(ISNUMBER($J51),INDEX('Výpočty'!M$4:M$63,$J51),"")</f>
        <v/>
      </c>
      <c r="F51" s="112" t="str">
        <f t="array" ref="F51">IF(ISNUMBER($J51),INDEX('Výpočty'!$N$4:$N$63,$J51),"")</f>
        <v/>
      </c>
      <c r="G51" s="112" t="str">
        <f t="array" ref="G51">IF(ISNUMBER($J51),INDEX('Výpočty'!$O$4:$O$63,$J51),"")</f>
        <v/>
      </c>
      <c r="H51" s="112" t="str">
        <f t="array" ref="H51">IF(ISNUMBER($J51),INDEX('Výpočty'!$P$4:$P$63,$J51),"")</f>
        <v/>
      </c>
      <c r="I51" s="105" t="str">
        <f t="array" ref="I51">IF(ISNUMBER($J51),INDEX('Výpočty'!I$4:I$63,$J51),"")</f>
        <v/>
      </c>
      <c r="J51" s="114" t="str">
        <f>'Výpočty'!X115</f>
        <v>#NUM!</v>
      </c>
      <c r="K51" s="115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B52" s="117" t="str">
        <f t="array" ref="B52">IF(ISNUMBER($J52),INDEX(Registrace!$G$4:$G$50,$J52),"")</f>
        <v/>
      </c>
      <c r="C52" s="117" t="str">
        <f t="array" ref="C52">IF(ISNUMBER($J52),INDEX('Výpočty'!$F$4:$F$63,$J52),"")</f>
        <v/>
      </c>
      <c r="D52" s="117" t="str">
        <f t="array" ref="D52">IF(ISNUMBER($J52),INDEX('Výpočty'!$G$4:$G$63,$J52),"")</f>
        <v/>
      </c>
      <c r="E52" s="117" t="str">
        <f t="array" ref="E52">IF(ISNUMBER($J52),INDEX('Výpočty'!M$4:M$63,$J52),"")</f>
        <v/>
      </c>
      <c r="F52" s="117" t="str">
        <f t="array" ref="F52">IF(ISNUMBER($J52),INDEX('Výpočty'!$N$4:$N$63,$J52),"")</f>
        <v/>
      </c>
      <c r="G52" s="117" t="str">
        <f t="array" ref="G52">IF(ISNUMBER($J52),INDEX('Výpočty'!$O$4:$O$63,$J52),"")</f>
        <v/>
      </c>
      <c r="H52" s="117" t="str">
        <f t="array" ref="H52">IF(ISNUMBER($J52),INDEX('Výpočty'!$P$4:$P$63,$J52),"")</f>
        <v/>
      </c>
      <c r="I52" s="117" t="str">
        <f t="array" ref="I52">IF(ISNUMBER($J52),INDEX('Výpočty'!I$4:I$63,$J52),"")</f>
        <v/>
      </c>
      <c r="J52" s="117" t="str">
        <f>'Výpočty'!X116</f>
        <v>#NUM!</v>
      </c>
      <c r="O52" s="96"/>
    </row>
    <row r="53" ht="14.25" customHeight="1">
      <c r="B53" s="117" t="str">
        <f t="array" ref="B53">IF(ISNUMBER($J53),INDEX(Registrace!$G$4:$G$50,$J53),"")</f>
        <v/>
      </c>
      <c r="C53" s="117" t="str">
        <f t="array" ref="C53">IF(ISNUMBER($J53),INDEX('Výpočty'!$F$4:$F$63,$J53),"")</f>
        <v/>
      </c>
      <c r="D53" s="117" t="str">
        <f t="array" ref="D53">IF(ISNUMBER($J53),INDEX('Výpočty'!$G$4:$G$63,$J53),"")</f>
        <v/>
      </c>
      <c r="E53" s="117" t="str">
        <f t="array" ref="E53">IF(ISNUMBER($J53),INDEX('Výpočty'!M$4:M$63,$J53),"")</f>
        <v/>
      </c>
      <c r="F53" s="117" t="str">
        <f t="array" ref="F53">IF(ISNUMBER($J53),INDEX('Výpočty'!$N$4:$N$63,$J53),"")</f>
        <v/>
      </c>
      <c r="G53" s="117" t="str">
        <f t="array" ref="G53">IF(ISNUMBER($J53),INDEX('Výpočty'!$O$4:$O$63,$J53),"")</f>
        <v/>
      </c>
      <c r="H53" s="117" t="str">
        <f t="array" ref="H53">IF(ISNUMBER($J53),INDEX('Výpočty'!$P$4:$P$63,$J53),"")</f>
        <v/>
      </c>
      <c r="I53" s="117" t="str">
        <f t="array" ref="I53">IF(ISNUMBER($J53),INDEX('Výpočty'!I$4:I$63,$J53),"")</f>
        <v/>
      </c>
      <c r="J53" s="117" t="str">
        <f>'Výpočty'!X117</f>
        <v>#NUM!</v>
      </c>
      <c r="O53" s="96"/>
    </row>
    <row r="54" ht="15.75" customHeight="1">
      <c r="B54" s="117" t="str">
        <f t="array" ref="B54">IF(ISNUMBER($J54),INDEX(Registrace!$G$4:$G$50,$J54),"")</f>
        <v/>
      </c>
      <c r="C54" s="117" t="str">
        <f t="array" ref="C54">IF(ISNUMBER($J54),INDEX('Výpočty'!$F$4:$F$63,$J54),"")</f>
        <v/>
      </c>
      <c r="D54" s="117" t="str">
        <f t="array" ref="D54">IF(ISNUMBER($J54),INDEX('Výpočty'!$G$4:$G$63,$J54),"")</f>
        <v/>
      </c>
      <c r="E54" s="117" t="str">
        <f t="array" ref="E54">IF(ISNUMBER($J54),INDEX('Výpočty'!M$4:M$63,$J54),"")</f>
        <v/>
      </c>
      <c r="F54" s="117" t="str">
        <f t="array" ref="F54">IF(ISNUMBER($J54),INDEX('Výpočty'!$N$4:$N$63,$J54),"")</f>
        <v/>
      </c>
      <c r="G54" s="117" t="str">
        <f t="array" ref="G54">IF(ISNUMBER($J54),INDEX('Výpočty'!$O$4:$O$63,$J54),"")</f>
        <v/>
      </c>
      <c r="H54" s="117" t="str">
        <f t="array" ref="H54">IF(ISNUMBER($J54),INDEX('Výpočty'!$P$4:$P$63,$J54),"")</f>
        <v/>
      </c>
      <c r="I54" s="117" t="str">
        <f t="array" ref="I54">IF(ISNUMBER($J54),INDEX('Výpočty'!I$4:I$63,$J54),"")</f>
        <v/>
      </c>
      <c r="J54" s="117" t="str">
        <f>'Výpočty'!X118</f>
        <v>#NUM!</v>
      </c>
      <c r="O54" s="96"/>
    </row>
    <row r="55" ht="15.75" customHeight="1">
      <c r="B55" s="117" t="str">
        <f t="array" ref="B55">IF(ISNUMBER($J55),INDEX(Registrace!$G$4:$G$50,$J55),"")</f>
        <v/>
      </c>
      <c r="C55" s="117" t="str">
        <f t="array" ref="C55">IF(ISNUMBER($J55),INDEX('Výpočty'!$F$4:$F$63,$J55),"")</f>
        <v/>
      </c>
      <c r="D55" s="117" t="str">
        <f t="array" ref="D55">IF(ISNUMBER($J55),INDEX('Výpočty'!$G$4:$G$63,$J55),"")</f>
        <v/>
      </c>
      <c r="E55" s="117" t="str">
        <f t="array" ref="E55">IF(ISNUMBER($J55),INDEX('Výpočty'!M$4:M$63,$J55),"")</f>
        <v/>
      </c>
      <c r="F55" s="117" t="str">
        <f t="array" ref="F55">IF(ISNUMBER($J55),INDEX('Výpočty'!$N$4:$N$63,$J55),"")</f>
        <v/>
      </c>
      <c r="G55" s="117" t="str">
        <f t="array" ref="G55">IF(ISNUMBER($J55),INDEX('Výpočty'!$O$4:$O$63,$J55),"")</f>
        <v/>
      </c>
      <c r="H55" s="117" t="str">
        <f t="array" ref="H55">IF(ISNUMBER($J55),INDEX('Výpočty'!$P$4:$P$63,$J55),"")</f>
        <v/>
      </c>
      <c r="I55" s="117" t="str">
        <f t="array" ref="I55">IF(ISNUMBER($J55),INDEX('Výpočty'!I$4:I$63,$J55),"")</f>
        <v/>
      </c>
      <c r="J55" s="117" t="str">
        <f>'Výpočty'!X119</f>
        <v>#NUM!</v>
      </c>
      <c r="O55" s="96"/>
    </row>
    <row r="56" ht="15.75" customHeight="1">
      <c r="B56" s="117" t="str">
        <f t="array" ref="B56">IF(ISNUMBER($J56),INDEX(Registrace!$G$4:$G$50,$J56),"")</f>
        <v/>
      </c>
      <c r="C56" s="117" t="str">
        <f t="array" ref="C56">IF(ISNUMBER($J56),INDEX('Výpočty'!$F$4:$F$63,$J56),"")</f>
        <v/>
      </c>
      <c r="D56" s="117" t="str">
        <f t="array" ref="D56">IF(ISNUMBER($J56),INDEX('Výpočty'!$G$4:$G$63,$J56),"")</f>
        <v/>
      </c>
      <c r="E56" s="117" t="str">
        <f t="array" ref="E56">IF(ISNUMBER($J56),INDEX('Výpočty'!M$4:M$63,$J56),"")</f>
        <v/>
      </c>
      <c r="F56" s="117" t="str">
        <f t="array" ref="F56">IF(ISNUMBER($J56),INDEX('Výpočty'!$N$4:$N$63,$J56),"")</f>
        <v/>
      </c>
      <c r="G56" s="117" t="str">
        <f t="array" ref="G56">IF(ISNUMBER($J56),INDEX('Výpočty'!$O$4:$O$63,$J56),"")</f>
        <v/>
      </c>
      <c r="H56" s="117" t="str">
        <f t="array" ref="H56">IF(ISNUMBER($J56),INDEX('Výpočty'!$P$4:$P$63,$J56),"")</f>
        <v/>
      </c>
      <c r="I56" s="117" t="str">
        <f t="array" ref="I56">IF(ISNUMBER($J56),INDEX('Výpočty'!I$4:I$63,$J56),"")</f>
        <v/>
      </c>
      <c r="J56" s="117" t="str">
        <f>'Výpočty'!X120</f>
        <v>#NUM!</v>
      </c>
      <c r="O56" s="96"/>
    </row>
    <row r="57" ht="15.75" customHeight="1">
      <c r="B57" s="117" t="str">
        <f t="array" ref="B57">IF(ISNUMBER($J57),INDEX(Registrace!$G$4:$G$50,$J57),"")</f>
        <v/>
      </c>
      <c r="C57" s="117" t="str">
        <f t="array" ref="C57">IF(ISNUMBER($J57),INDEX('Výpočty'!$F$4:$F$63,$J57),"")</f>
        <v/>
      </c>
      <c r="D57" s="117" t="str">
        <f t="array" ref="D57">IF(ISNUMBER($J57),INDEX('Výpočty'!$G$4:$G$63,$J57),"")</f>
        <v/>
      </c>
      <c r="E57" s="117" t="str">
        <f t="array" ref="E57">IF(ISNUMBER($J57),INDEX('Výpočty'!M$4:M$63,$J57),"")</f>
        <v/>
      </c>
      <c r="F57" s="117" t="str">
        <f t="array" ref="F57">IF(ISNUMBER($J57),INDEX('Výpočty'!$N$4:$N$63,$J57),"")</f>
        <v/>
      </c>
      <c r="G57" s="117" t="str">
        <f t="array" ref="G57">IF(ISNUMBER($J57),INDEX('Výpočty'!$O$4:$O$63,$J57),"")</f>
        <v/>
      </c>
      <c r="H57" s="117" t="str">
        <f t="array" ref="H57">IF(ISNUMBER($J57),INDEX('Výpočty'!$P$4:$P$63,$J57),"")</f>
        <v/>
      </c>
      <c r="I57" s="117" t="str">
        <f t="array" ref="I57">IF(ISNUMBER($J57),INDEX('Výpočty'!I$4:I$63,$J57),"")</f>
        <v/>
      </c>
      <c r="J57" s="117" t="str">
        <f>'Výpočty'!X121</f>
        <v>#NUM!</v>
      </c>
      <c r="O57" s="96"/>
    </row>
    <row r="58" ht="15.75" customHeight="1">
      <c r="B58" s="117" t="str">
        <f t="array" ref="B58">IF(ISNUMBER($J58),INDEX(Registrace!$G$4:$G$50,$J58),"")</f>
        <v/>
      </c>
      <c r="C58" s="117" t="str">
        <f t="array" ref="C58">IF(ISNUMBER($J58),INDEX('Výpočty'!$F$4:$F$63,$J58),"")</f>
        <v/>
      </c>
      <c r="D58" s="117" t="str">
        <f t="array" ref="D58">IF(ISNUMBER($J58),INDEX('Výpočty'!$G$4:$G$63,$J58),"")</f>
        <v/>
      </c>
      <c r="E58" s="117" t="str">
        <f t="array" ref="E58">IF(ISNUMBER($J58),INDEX('Výpočty'!M$4:M$63,$J58),"")</f>
        <v/>
      </c>
      <c r="F58" s="117" t="str">
        <f t="array" ref="F58">IF(ISNUMBER($J58),INDEX('Výpočty'!$N$4:$N$63,$J58),"")</f>
        <v/>
      </c>
      <c r="G58" s="117" t="str">
        <f t="array" ref="G58">IF(ISNUMBER($J58),INDEX('Výpočty'!$O$4:$O$63,$J58),"")</f>
        <v/>
      </c>
      <c r="H58" s="117" t="str">
        <f t="array" ref="H58">IF(ISNUMBER($J58),INDEX('Výpočty'!$P$4:$P$63,$J58),"")</f>
        <v/>
      </c>
      <c r="I58" s="117" t="str">
        <f t="array" ref="I58">IF(ISNUMBER($J58),INDEX('Výpočty'!I$4:I$63,$J58),"")</f>
        <v/>
      </c>
      <c r="J58" s="117" t="str">
        <f>'Výpočty'!X122</f>
        <v>#NUM!</v>
      </c>
      <c r="O58" s="96"/>
    </row>
    <row r="59" ht="15.75" customHeight="1">
      <c r="B59" s="117" t="str">
        <f t="array" ref="B59">IF(ISNUMBER($J59),INDEX(Registrace!$G$4:$G$50,$J59),"")</f>
        <v/>
      </c>
      <c r="C59" s="117" t="str">
        <f t="array" ref="C59">IF(ISNUMBER($J59),INDEX('Výpočty'!$F$4:$F$63,$J59),"")</f>
        <v/>
      </c>
      <c r="D59" s="117" t="str">
        <f t="array" ref="D59">IF(ISNUMBER($J59),INDEX('Výpočty'!$G$4:$G$63,$J59),"")</f>
        <v/>
      </c>
      <c r="E59" s="117" t="str">
        <f t="array" ref="E59">IF(ISNUMBER($J59),INDEX('Výpočty'!M$4:M$63,$J59),"")</f>
        <v/>
      </c>
      <c r="F59" s="117" t="str">
        <f t="array" ref="F59">IF(ISNUMBER($J59),INDEX('Výpočty'!$N$4:$N$63,$J59),"")</f>
        <v/>
      </c>
      <c r="G59" s="117" t="str">
        <f t="array" ref="G59">IF(ISNUMBER($J59),INDEX('Výpočty'!$O$4:$O$63,$J59),"")</f>
        <v/>
      </c>
      <c r="H59" s="117" t="str">
        <f t="array" ref="H59">IF(ISNUMBER($J59),INDEX('Výpočty'!$P$4:$P$63,$J59),"")</f>
        <v/>
      </c>
      <c r="I59" s="117" t="str">
        <f t="array" ref="I59">IF(ISNUMBER($J59),INDEX('Výpočty'!I$4:I$63,$J59),"")</f>
        <v/>
      </c>
      <c r="J59" s="117" t="str">
        <f>'Výpočty'!X123</f>
        <v>#NUM!</v>
      </c>
      <c r="O59" s="96"/>
    </row>
    <row r="60" ht="15.75" customHeight="1">
      <c r="B60" s="117" t="str">
        <f t="array" ref="B60">IF(ISNUMBER($J60),INDEX(Registrace!$G$4:$G$50,$J60),"")</f>
        <v/>
      </c>
      <c r="C60" s="117" t="str">
        <f t="array" ref="C60">IF(ISNUMBER($J60),INDEX('Výpočty'!$F$4:$F$63,$J60),"")</f>
        <v/>
      </c>
      <c r="D60" s="117" t="str">
        <f t="array" ref="D60">IF(ISNUMBER($J60),INDEX('Výpočty'!$G$4:$G$63,$J60),"")</f>
        <v/>
      </c>
      <c r="E60" s="117" t="str">
        <f t="array" ref="E60">IF(ISNUMBER($J60),INDEX('Výpočty'!M$4:M$63,$J60),"")</f>
        <v/>
      </c>
      <c r="F60" s="117" t="str">
        <f t="array" ref="F60">IF(ISNUMBER($J60),INDEX('Výpočty'!$N$4:$N$63,$J60),"")</f>
        <v/>
      </c>
      <c r="G60" s="117" t="str">
        <f t="array" ref="G60">IF(ISNUMBER($J60),INDEX('Výpočty'!$O$4:$O$63,$J60),"")</f>
        <v/>
      </c>
      <c r="H60" s="117" t="str">
        <f t="array" ref="H60">IF(ISNUMBER($J60),INDEX('Výpočty'!$P$4:$P$63,$J60),"")</f>
        <v/>
      </c>
      <c r="I60" s="117" t="str">
        <f t="array" ref="I60">IF(ISNUMBER($J60),INDEX('Výpočty'!I$4:I$63,$J60),"")</f>
        <v/>
      </c>
      <c r="J60" s="117" t="str">
        <f>'Výpočty'!X124</f>
        <v>#NUM!</v>
      </c>
      <c r="O60" s="96"/>
    </row>
    <row r="61" ht="15.75" customHeight="1">
      <c r="B61" s="117" t="str">
        <f t="array" ref="B61">IF(ISNUMBER($J61),INDEX(Registrace!$G$4:$G$50,$J61),"")</f>
        <v/>
      </c>
      <c r="C61" s="117" t="str">
        <f t="array" ref="C61">IF(ISNUMBER($J61),INDEX('Výpočty'!$F$4:$F$63,$J61),"")</f>
        <v/>
      </c>
      <c r="D61" s="117" t="str">
        <f t="array" ref="D61">IF(ISNUMBER($J61),INDEX('Výpočty'!$G$4:$G$63,$J61),"")</f>
        <v/>
      </c>
      <c r="E61" s="117" t="str">
        <f t="array" ref="E61">IF(ISNUMBER($J61),INDEX('Výpočty'!M$4:M$63,$J61),"")</f>
        <v/>
      </c>
      <c r="F61" s="117" t="str">
        <f t="array" ref="F61">IF(ISNUMBER($J61),INDEX('Výpočty'!$N$4:$N$63,$J61),"")</f>
        <v/>
      </c>
      <c r="G61" s="117" t="str">
        <f t="array" ref="G61">IF(ISNUMBER($J61),INDEX('Výpočty'!$O$4:$O$63,$J61),"")</f>
        <v/>
      </c>
      <c r="H61" s="117" t="str">
        <f t="array" ref="H61">IF(ISNUMBER($J61),INDEX('Výpočty'!$P$4:$P$63,$J61),"")</f>
        <v/>
      </c>
      <c r="I61" s="117" t="str">
        <f t="array" ref="I61">IF(ISNUMBER($J61),INDEX('Výpočty'!I$4:I$63,$J61),"")</f>
        <v/>
      </c>
      <c r="J61" s="117" t="str">
        <f>'Výpočty'!X125</f>
        <v>#NUM!</v>
      </c>
      <c r="O61" s="96"/>
    </row>
    <row r="62" ht="15.75" customHeight="1">
      <c r="B62" s="117" t="str">
        <f t="array" ref="B62">IF(ISNUMBER($J62),INDEX(Registrace!$G$4:$G$50,$J62),"")</f>
        <v/>
      </c>
      <c r="C62" s="117" t="str">
        <f t="array" ref="C62">IF(ISNUMBER($J62),INDEX('Výpočty'!$F$4:$F$63,$J62),"")</f>
        <v/>
      </c>
      <c r="D62" s="117" t="str">
        <f t="array" ref="D62">IF(ISNUMBER($J62),INDEX('Výpočty'!$G$4:$G$63,$J62),"")</f>
        <v/>
      </c>
      <c r="E62" s="117" t="str">
        <f t="array" ref="E62">IF(ISNUMBER($J62),INDEX('Výpočty'!M$4:M$63,$J62),"")</f>
        <v/>
      </c>
      <c r="F62" s="117" t="str">
        <f t="array" ref="F62">IF(ISNUMBER($J62),INDEX('Výpočty'!$N$4:$N$63,$J62),"")</f>
        <v/>
      </c>
      <c r="G62" s="117" t="str">
        <f t="array" ref="G62">IF(ISNUMBER($J62),INDEX('Výpočty'!$O$4:$O$63,$J62),"")</f>
        <v/>
      </c>
      <c r="H62" s="117" t="str">
        <f t="array" ref="H62">IF(ISNUMBER($J62),INDEX('Výpočty'!$P$4:$P$63,$J62),"")</f>
        <v/>
      </c>
      <c r="I62" s="117" t="str">
        <f t="array" ref="I62">IF(ISNUMBER($J62),INDEX('Výpočty'!I$4:I$63,$J62),"")</f>
        <v/>
      </c>
      <c r="J62" s="117" t="str">
        <f>'Výpočty'!X126</f>
        <v>#NUM!</v>
      </c>
      <c r="O62" s="96"/>
    </row>
    <row r="63" ht="15.75" customHeight="1">
      <c r="B63" s="117" t="str">
        <f t="array" ref="B63">IF(ISNUMBER($J63),INDEX(Registrace!$G$4:$G$50,$J63),"")</f>
        <v/>
      </c>
      <c r="C63" s="117" t="str">
        <f t="array" ref="C63">IF(ISNUMBER($J63),INDEX('Výpočty'!$F$4:$F$63,$J63),"")</f>
        <v/>
      </c>
      <c r="D63" s="117" t="str">
        <f t="array" ref="D63">IF(ISNUMBER($J63),INDEX('Výpočty'!$G$4:$G$63,$J63),"")</f>
        <v/>
      </c>
      <c r="E63" s="117" t="str">
        <f t="array" ref="E63">IF(ISNUMBER($J63),INDEX('Výpočty'!M$4:M$63,$J63),"")</f>
        <v/>
      </c>
      <c r="F63" s="117" t="str">
        <f t="array" ref="F63">IF(ISNUMBER($J63),INDEX('Výpočty'!$N$4:$N$63,$J63),"")</f>
        <v/>
      </c>
      <c r="G63" s="117" t="str">
        <f t="array" ref="G63">IF(ISNUMBER($J63),INDEX('Výpočty'!$O$4:$O$63,$J63),"")</f>
        <v/>
      </c>
      <c r="H63" s="117" t="str">
        <f t="array" ref="H63">IF(ISNUMBER($J63),INDEX('Výpočty'!$P$4:$P$63,$J63),"")</f>
        <v/>
      </c>
      <c r="I63" s="117" t="str">
        <f t="array" ref="I63">IF(ISNUMBER($J63),INDEX('Výpočty'!I$4:I$63,$J63),"")</f>
        <v/>
      </c>
      <c r="J63" s="117" t="str">
        <f>'Výpočty'!X127</f>
        <v>#NUM!</v>
      </c>
      <c r="O63" s="96"/>
    </row>
    <row r="64" ht="15.75" customHeight="1">
      <c r="O64" s="96"/>
    </row>
    <row r="65" ht="15.75" customHeight="1">
      <c r="O65" s="96"/>
    </row>
    <row r="66" ht="15.75" customHeight="1">
      <c r="O66" s="96"/>
    </row>
    <row r="67" ht="15.75" customHeight="1">
      <c r="O67" s="96"/>
    </row>
    <row r="68" ht="15.75" customHeight="1">
      <c r="O68" s="96"/>
    </row>
    <row r="69" ht="15.75" customHeight="1">
      <c r="O69" s="96"/>
    </row>
    <row r="70" ht="15.75" customHeight="1">
      <c r="O70" s="96"/>
    </row>
    <row r="71" ht="15.75" customHeight="1">
      <c r="O71" s="96"/>
    </row>
    <row r="72" ht="15.75" customHeight="1">
      <c r="O72" s="96"/>
    </row>
    <row r="73" ht="15.75" customHeight="1">
      <c r="O73" s="96"/>
    </row>
    <row r="74" ht="15.75" customHeight="1">
      <c r="O74" s="96"/>
    </row>
    <row r="75" ht="15.75" customHeight="1">
      <c r="O75" s="96"/>
    </row>
    <row r="76" ht="15.75" customHeight="1">
      <c r="O76" s="96"/>
    </row>
    <row r="77" ht="15.75" customHeight="1">
      <c r="O77" s="96"/>
    </row>
    <row r="78" ht="15.75" customHeight="1">
      <c r="O78" s="96"/>
    </row>
    <row r="79" ht="15.75" customHeight="1">
      <c r="O79" s="96"/>
    </row>
    <row r="80" ht="15.75" customHeight="1">
      <c r="O80" s="96"/>
    </row>
    <row r="81" ht="15.75" customHeight="1">
      <c r="O81" s="96"/>
    </row>
    <row r="82" ht="15.75" customHeight="1">
      <c r="O82" s="96"/>
    </row>
    <row r="83" ht="15.75" customHeight="1">
      <c r="O83" s="96"/>
    </row>
    <row r="84" ht="15.75" customHeight="1">
      <c r="O84" s="96"/>
    </row>
    <row r="85" ht="15.75" customHeight="1">
      <c r="O85" s="96"/>
    </row>
    <row r="86" ht="15.75" customHeight="1">
      <c r="O86" s="96"/>
    </row>
    <row r="87" ht="15.75" customHeight="1">
      <c r="O87" s="96"/>
    </row>
    <row r="88" ht="15.75" customHeight="1">
      <c r="O88" s="96"/>
    </row>
    <row r="89" ht="15.75" customHeight="1">
      <c r="O89" s="96"/>
    </row>
    <row r="90" ht="15.75" customHeight="1">
      <c r="O90" s="96"/>
    </row>
    <row r="91" ht="15.75" customHeight="1">
      <c r="O91" s="96"/>
    </row>
    <row r="92" ht="15.75" customHeight="1">
      <c r="O92" s="96"/>
    </row>
    <row r="93" ht="15.75" customHeight="1">
      <c r="O93" s="96"/>
    </row>
    <row r="94" ht="15.75" customHeight="1">
      <c r="O94" s="96"/>
    </row>
    <row r="95" ht="15.75" customHeight="1">
      <c r="O95" s="96"/>
    </row>
    <row r="96" ht="15.75" customHeight="1">
      <c r="O96" s="96"/>
    </row>
    <row r="97" ht="15.75" customHeight="1">
      <c r="O97" s="96"/>
    </row>
    <row r="98" ht="15.75" customHeight="1">
      <c r="O98" s="96"/>
    </row>
    <row r="99" ht="15.75" customHeight="1">
      <c r="O99" s="96"/>
    </row>
    <row r="100" ht="15.75" customHeight="1">
      <c r="O100" s="96"/>
    </row>
    <row r="101" ht="15.75" customHeight="1">
      <c r="O101" s="96"/>
    </row>
    <row r="102" ht="15.75" customHeight="1">
      <c r="O102" s="96"/>
    </row>
    <row r="103" ht="15.75" customHeight="1">
      <c r="O103" s="96"/>
    </row>
    <row r="104" ht="15.75" customHeight="1">
      <c r="O104" s="96"/>
    </row>
    <row r="105" ht="15.75" customHeight="1">
      <c r="O105" s="96"/>
    </row>
    <row r="106" ht="15.75" customHeight="1">
      <c r="O106" s="96"/>
    </row>
    <row r="107" ht="15.75" customHeight="1">
      <c r="O107" s="96"/>
    </row>
    <row r="108" ht="15.75" customHeight="1">
      <c r="O108" s="96"/>
    </row>
    <row r="109" ht="15.75" customHeight="1">
      <c r="O109" s="96"/>
    </row>
    <row r="110" ht="15.75" customHeight="1">
      <c r="O110" s="96"/>
    </row>
    <row r="111" ht="15.75" customHeight="1">
      <c r="O111" s="96"/>
    </row>
    <row r="112" ht="15.75" customHeight="1">
      <c r="O112" s="96"/>
    </row>
    <row r="113" ht="15.75" customHeight="1">
      <c r="O113" s="96"/>
    </row>
    <row r="114" ht="15.75" customHeight="1">
      <c r="O114" s="96"/>
    </row>
    <row r="115" ht="15.75" customHeight="1">
      <c r="O115" s="96"/>
    </row>
    <row r="116" ht="15.75" customHeight="1">
      <c r="O116" s="96"/>
    </row>
    <row r="117" ht="15.75" customHeight="1">
      <c r="O117" s="96"/>
    </row>
    <row r="118" ht="15.75" customHeight="1">
      <c r="O118" s="96"/>
    </row>
    <row r="119" ht="15.75" customHeight="1">
      <c r="O119" s="96"/>
    </row>
    <row r="120" ht="15.75" customHeight="1">
      <c r="O120" s="96"/>
    </row>
    <row r="121" ht="15.75" customHeight="1">
      <c r="O121" s="96"/>
    </row>
    <row r="122" ht="15.75" customHeight="1">
      <c r="O122" s="96"/>
    </row>
    <row r="123" ht="15.75" customHeight="1">
      <c r="O123" s="96"/>
    </row>
    <row r="124" ht="15.75" customHeight="1">
      <c r="O124" s="96"/>
    </row>
    <row r="125" ht="15.75" customHeight="1">
      <c r="O125" s="96"/>
    </row>
    <row r="126" ht="15.75" customHeight="1">
      <c r="O126" s="96"/>
    </row>
    <row r="127" ht="15.75" customHeight="1">
      <c r="O127" s="96"/>
    </row>
    <row r="128" ht="15.75" customHeight="1">
      <c r="O128" s="96"/>
    </row>
    <row r="129" ht="15.75" customHeight="1">
      <c r="O129" s="96"/>
    </row>
    <row r="130" ht="15.75" customHeight="1">
      <c r="O130" s="96"/>
    </row>
    <row r="131" ht="15.75" customHeight="1">
      <c r="O131" s="96"/>
    </row>
    <row r="132" ht="15.75" customHeight="1">
      <c r="O132" s="96"/>
    </row>
    <row r="133" ht="15.75" customHeight="1">
      <c r="O133" s="96"/>
    </row>
    <row r="134" ht="15.75" customHeight="1">
      <c r="O134" s="96"/>
    </row>
    <row r="135" ht="15.75" customHeight="1">
      <c r="O135" s="96"/>
    </row>
    <row r="136" ht="15.75" customHeight="1">
      <c r="O136" s="96"/>
    </row>
    <row r="137" ht="15.75" customHeight="1">
      <c r="O137" s="96"/>
    </row>
    <row r="138" ht="15.75" customHeight="1">
      <c r="O138" s="96"/>
    </row>
    <row r="139" ht="15.75" customHeight="1">
      <c r="O139" s="96"/>
    </row>
    <row r="140" ht="15.75" customHeight="1">
      <c r="O140" s="96"/>
    </row>
    <row r="141" ht="15.75" customHeight="1">
      <c r="O141" s="96"/>
    </row>
    <row r="142" ht="15.75" customHeight="1">
      <c r="O142" s="96"/>
    </row>
    <row r="143" ht="15.75" customHeight="1">
      <c r="O143" s="96"/>
    </row>
    <row r="144" ht="15.75" customHeight="1">
      <c r="O144" s="96"/>
    </row>
    <row r="145" ht="15.75" customHeight="1">
      <c r="O145" s="96"/>
    </row>
    <row r="146" ht="15.75" customHeight="1">
      <c r="O146" s="96"/>
    </row>
    <row r="147" ht="15.75" customHeight="1">
      <c r="O147" s="96"/>
    </row>
    <row r="148" ht="15.75" customHeight="1">
      <c r="O148" s="96"/>
    </row>
    <row r="149" ht="15.75" customHeight="1">
      <c r="O149" s="96"/>
    </row>
    <row r="150" ht="15.75" customHeight="1">
      <c r="O150" s="96"/>
    </row>
    <row r="151" ht="15.75" customHeight="1">
      <c r="O151" s="96"/>
    </row>
    <row r="152" ht="15.75" customHeight="1">
      <c r="O152" s="96"/>
    </row>
    <row r="153" ht="15.75" customHeight="1">
      <c r="O153" s="96"/>
    </row>
    <row r="154" ht="15.75" customHeight="1">
      <c r="O154" s="96"/>
    </row>
    <row r="155" ht="15.75" customHeight="1">
      <c r="O155" s="96"/>
    </row>
    <row r="156" ht="15.75" customHeight="1">
      <c r="O156" s="96"/>
    </row>
    <row r="157" ht="15.75" customHeight="1">
      <c r="O157" s="96"/>
    </row>
    <row r="158" ht="15.75" customHeight="1">
      <c r="O158" s="96"/>
    </row>
    <row r="159" ht="15.75" customHeight="1">
      <c r="O159" s="96"/>
    </row>
    <row r="160" ht="15.75" customHeight="1">
      <c r="O160" s="96"/>
    </row>
    <row r="161" ht="15.75" customHeight="1">
      <c r="O161" s="96"/>
    </row>
    <row r="162" ht="15.75" customHeight="1">
      <c r="O162" s="96"/>
    </row>
    <row r="163" ht="15.75" customHeight="1">
      <c r="O163" s="96"/>
    </row>
    <row r="164" ht="15.75" customHeight="1">
      <c r="O164" s="96"/>
    </row>
    <row r="165" ht="15.75" customHeight="1">
      <c r="O165" s="96"/>
    </row>
    <row r="166" ht="15.75" customHeight="1">
      <c r="O166" s="96"/>
    </row>
    <row r="167" ht="15.75" customHeight="1">
      <c r="O167" s="96"/>
    </row>
    <row r="168" ht="15.75" customHeight="1">
      <c r="O168" s="96"/>
    </row>
    <row r="169" ht="15.75" customHeight="1">
      <c r="O169" s="96"/>
    </row>
    <row r="170" ht="15.75" customHeight="1">
      <c r="O170" s="96"/>
    </row>
    <row r="171" ht="15.75" customHeight="1">
      <c r="O171" s="96"/>
    </row>
    <row r="172" ht="15.75" customHeight="1">
      <c r="O172" s="96"/>
    </row>
    <row r="173" ht="15.75" customHeight="1">
      <c r="O173" s="96"/>
    </row>
    <row r="174" ht="15.75" customHeight="1">
      <c r="O174" s="96"/>
    </row>
    <row r="175" ht="15.75" customHeight="1">
      <c r="O175" s="96"/>
    </row>
    <row r="176" ht="15.75" customHeight="1">
      <c r="O176" s="96"/>
    </row>
    <row r="177" ht="15.75" customHeight="1">
      <c r="O177" s="96"/>
    </row>
    <row r="178" ht="15.75" customHeight="1">
      <c r="O178" s="96"/>
    </row>
    <row r="179" ht="15.75" customHeight="1">
      <c r="O179" s="96"/>
    </row>
    <row r="180" ht="15.75" customHeight="1">
      <c r="O180" s="96"/>
    </row>
    <row r="181" ht="15.75" customHeight="1">
      <c r="O181" s="96"/>
    </row>
    <row r="182" ht="15.75" customHeight="1">
      <c r="O182" s="96"/>
    </row>
    <row r="183" ht="15.75" customHeight="1">
      <c r="O183" s="96"/>
    </row>
    <row r="184" ht="15.75" customHeight="1">
      <c r="O184" s="96"/>
    </row>
    <row r="185" ht="15.75" customHeight="1">
      <c r="O185" s="96"/>
    </row>
    <row r="186" ht="15.75" customHeight="1">
      <c r="O186" s="96"/>
    </row>
    <row r="187" ht="15.75" customHeight="1">
      <c r="O187" s="96"/>
    </row>
    <row r="188" ht="15.75" customHeight="1">
      <c r="O188" s="96"/>
    </row>
    <row r="189" ht="15.75" customHeight="1">
      <c r="O189" s="96"/>
    </row>
    <row r="190" ht="15.75" customHeight="1">
      <c r="O190" s="96"/>
    </row>
    <row r="191" ht="15.75" customHeight="1">
      <c r="O191" s="96"/>
    </row>
    <row r="192" ht="15.75" customHeight="1">
      <c r="O192" s="96"/>
    </row>
    <row r="193" ht="15.75" customHeight="1">
      <c r="O193" s="96"/>
    </row>
    <row r="194" ht="15.75" customHeight="1">
      <c r="O194" s="96"/>
    </row>
    <row r="195" ht="15.75" customHeight="1">
      <c r="O195" s="96"/>
    </row>
    <row r="196" ht="15.75" customHeight="1">
      <c r="O196" s="96"/>
    </row>
    <row r="197" ht="15.75" customHeight="1">
      <c r="O197" s="96"/>
    </row>
    <row r="198" ht="15.75" customHeight="1">
      <c r="O198" s="96"/>
    </row>
    <row r="199" ht="15.75" customHeight="1">
      <c r="O199" s="96"/>
    </row>
    <row r="200" ht="15.75" customHeight="1">
      <c r="O200" s="96"/>
    </row>
    <row r="201" ht="15.75" customHeight="1">
      <c r="O201" s="96"/>
    </row>
    <row r="202" ht="15.75" customHeight="1">
      <c r="O202" s="96"/>
    </row>
    <row r="203" ht="15.75" customHeight="1">
      <c r="O203" s="96"/>
    </row>
    <row r="204" ht="15.75" customHeight="1">
      <c r="O204" s="96"/>
    </row>
    <row r="205" ht="15.75" customHeight="1">
      <c r="O205" s="96"/>
    </row>
    <row r="206" ht="15.75" customHeight="1">
      <c r="O206" s="96"/>
    </row>
    <row r="207" ht="15.75" customHeight="1">
      <c r="O207" s="96"/>
    </row>
    <row r="208" ht="15.75" customHeight="1">
      <c r="O208" s="96"/>
    </row>
    <row r="209" ht="15.75" customHeight="1">
      <c r="O209" s="96"/>
    </row>
    <row r="210" ht="15.75" customHeight="1">
      <c r="O210" s="96"/>
    </row>
    <row r="211" ht="15.75" customHeight="1">
      <c r="O211" s="96"/>
    </row>
    <row r="212" ht="15.75" customHeight="1">
      <c r="O212" s="96"/>
    </row>
    <row r="213" ht="15.75" customHeight="1">
      <c r="O213" s="96"/>
    </row>
    <row r="214" ht="15.75" customHeight="1">
      <c r="O214" s="96"/>
    </row>
    <row r="215" ht="15.75" customHeight="1">
      <c r="O215" s="96"/>
    </row>
    <row r="216" ht="15.75" customHeight="1">
      <c r="O216" s="96"/>
    </row>
    <row r="217" ht="15.75" customHeight="1">
      <c r="O217" s="96"/>
    </row>
    <row r="218" ht="15.75" customHeight="1">
      <c r="O218" s="96"/>
    </row>
    <row r="219" ht="15.75" customHeight="1">
      <c r="O219" s="96"/>
    </row>
    <row r="220" ht="15.75" customHeight="1">
      <c r="O220" s="96"/>
    </row>
    <row r="221" ht="15.75" customHeight="1">
      <c r="O221" s="96"/>
    </row>
    <row r="222" ht="15.75" customHeight="1">
      <c r="O222" s="96"/>
    </row>
    <row r="223" ht="15.75" customHeight="1">
      <c r="O223" s="96"/>
    </row>
    <row r="224" ht="15.75" customHeight="1">
      <c r="O224" s="96"/>
    </row>
    <row r="225" ht="15.75" customHeight="1">
      <c r="O225" s="96"/>
    </row>
    <row r="226" ht="15.75" customHeight="1">
      <c r="O226" s="96"/>
    </row>
    <row r="227" ht="15.75" customHeight="1">
      <c r="O227" s="96"/>
    </row>
    <row r="228" ht="15.75" customHeight="1">
      <c r="O228" s="96"/>
    </row>
    <row r="229" ht="15.75" customHeight="1">
      <c r="O229" s="96"/>
    </row>
    <row r="230" ht="15.75" customHeight="1">
      <c r="O230" s="96"/>
    </row>
    <row r="231" ht="15.75" customHeight="1">
      <c r="O231" s="96"/>
    </row>
    <row r="232" ht="15.75" customHeight="1">
      <c r="O232" s="96"/>
    </row>
    <row r="233" ht="15.75" customHeight="1">
      <c r="O233" s="96"/>
    </row>
    <row r="234" ht="15.75" customHeight="1">
      <c r="O234" s="96"/>
    </row>
    <row r="235" ht="15.75" customHeight="1">
      <c r="O235" s="96"/>
    </row>
    <row r="236" ht="15.75" customHeight="1">
      <c r="O236" s="96"/>
    </row>
    <row r="237" ht="15.75" customHeight="1">
      <c r="O237" s="96"/>
    </row>
    <row r="238" ht="15.75" customHeight="1">
      <c r="O238" s="96"/>
    </row>
    <row r="239" ht="15.75" customHeight="1">
      <c r="O239" s="96"/>
    </row>
    <row r="240" ht="15.75" customHeight="1">
      <c r="O240" s="96"/>
    </row>
    <row r="241" ht="15.75" customHeight="1">
      <c r="O241" s="96"/>
    </row>
    <row r="242" ht="15.75" customHeight="1">
      <c r="O242" s="96"/>
    </row>
    <row r="243" ht="15.75" customHeight="1">
      <c r="O243" s="96"/>
    </row>
    <row r="244" ht="15.75" customHeight="1">
      <c r="O244" s="96"/>
    </row>
    <row r="245" ht="15.75" customHeight="1">
      <c r="O245" s="96"/>
    </row>
    <row r="246" ht="15.75" customHeight="1">
      <c r="O246" s="96"/>
    </row>
    <row r="247" ht="15.75" customHeight="1">
      <c r="O247" s="96"/>
    </row>
    <row r="248" ht="15.75" customHeight="1">
      <c r="O248" s="96"/>
    </row>
    <row r="249" ht="15.75" customHeight="1">
      <c r="O249" s="96"/>
    </row>
    <row r="250" ht="15.75" customHeight="1">
      <c r="O250" s="96"/>
    </row>
    <row r="251" ht="15.75" customHeight="1">
      <c r="O251" s="96"/>
    </row>
    <row r="252" ht="15.75" customHeight="1">
      <c r="O252" s="96"/>
    </row>
    <row r="253" ht="15.75" customHeight="1">
      <c r="O253" s="96"/>
    </row>
    <row r="254" ht="15.75" customHeight="1">
      <c r="O254" s="96"/>
    </row>
    <row r="255" ht="15.75" customHeight="1">
      <c r="O255" s="96"/>
    </row>
    <row r="256" ht="15.75" customHeight="1">
      <c r="O256" s="96"/>
    </row>
    <row r="257" ht="15.75" customHeight="1">
      <c r="O257" s="96"/>
    </row>
    <row r="258" ht="15.75" customHeight="1">
      <c r="O258" s="96"/>
    </row>
    <row r="259" ht="15.75" customHeight="1">
      <c r="O259" s="96"/>
    </row>
    <row r="260" ht="15.75" customHeight="1">
      <c r="O260" s="96"/>
    </row>
    <row r="261" ht="15.75" customHeight="1">
      <c r="O261" s="96"/>
    </row>
    <row r="262" ht="15.75" customHeight="1">
      <c r="O262" s="96"/>
    </row>
    <row r="263" ht="15.75" customHeight="1">
      <c r="O263" s="96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2:J2"/>
    <mergeCell ref="K4:M6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0.13"/>
    <col customWidth="1" min="3" max="3" width="25.63"/>
    <col customWidth="1" hidden="1" min="4" max="4" width="9.0"/>
    <col customWidth="1" min="5" max="7" width="6.75"/>
    <col customWidth="1" min="8" max="8" width="9.0"/>
    <col customWidth="1" hidden="1" min="9" max="10" width="17.0"/>
    <col customWidth="1" min="11" max="20" width="7.88"/>
    <col customWidth="1" min="21" max="26" width="14.38"/>
  </cols>
  <sheetData>
    <row r="1" ht="51.0" customHeight="1">
      <c r="A1" s="95" t="s">
        <v>126</v>
      </c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7.25" customHeight="1">
      <c r="A2" s="97" t="s">
        <v>122</v>
      </c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5.75" customHeight="1">
      <c r="A3" s="98" t="s">
        <v>7</v>
      </c>
      <c r="B3" s="99" t="s">
        <v>12</v>
      </c>
      <c r="C3" s="98" t="s">
        <v>123</v>
      </c>
      <c r="D3" s="98" t="s">
        <v>14</v>
      </c>
      <c r="E3" s="98" t="s">
        <v>16</v>
      </c>
      <c r="F3" s="98" t="s">
        <v>17</v>
      </c>
      <c r="G3" s="98" t="s">
        <v>18</v>
      </c>
      <c r="H3" s="98" t="s">
        <v>26</v>
      </c>
      <c r="I3" s="100"/>
      <c r="J3" s="100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02" t="str">
        <f t="array" ref="B4">IF(ISNUMBER($J4),INDEX(Registrace!$G$4:$G$63,$J4),"")</f>
        <v>Dobešová Marie</v>
      </c>
      <c r="C4" s="103" t="str">
        <f t="array" ref="C4">IF(ISNUMBER($J4),INDEX('Výpočty'!$F$4:$F$63,$J4),"")</f>
        <v>TJ Třebíč</v>
      </c>
      <c r="D4" s="103" t="str">
        <f t="array" ref="D4">IF(ISNUMBER($J4),INDEX('Výpočty'!$G$4:$G$63,$J4),"")</f>
        <v/>
      </c>
      <c r="E4" s="104">
        <f t="array" ref="E4">IF(ISNUMBER($J4),INDEX('Výpočty'!M$4:M$63,$J4),"")</f>
        <v>342</v>
      </c>
      <c r="F4" s="104">
        <f t="array" ref="F4">IF(ISNUMBER($J4),INDEX('Výpočty'!$N$4:$N$63,$J4),"")</f>
        <v>167</v>
      </c>
      <c r="G4" s="104">
        <f t="array" ref="G4">IF(ISNUMBER($J4),INDEX('Výpočty'!$O$4:$O$63,$J4),"")</f>
        <v>7</v>
      </c>
      <c r="H4" s="104">
        <f t="array" ref="H4">IF(ISNUMBER($J4),INDEX('Výpočty'!$P$4:$P$63,$J4),"")</f>
        <v>509</v>
      </c>
      <c r="I4" s="105">
        <f t="array" ref="I4">IF(ISNUMBER($J4),INDEX('Výpočty'!I$4:I$63,$J4),"")</f>
        <v>138</v>
      </c>
      <c r="J4" s="114">
        <f>'Výpočty'!Z68</f>
        <v>19</v>
      </c>
      <c r="K4" s="107" t="s">
        <v>125</v>
      </c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02" t="str">
        <f t="array" ref="B5">IF(ISNUMBER($J5),INDEX(Registrace!$G$4:$G$63,$J5),"")</f>
        <v>Vytisková Zdeňka</v>
      </c>
      <c r="C5" s="103" t="str">
        <f t="array" ref="C5">IF(ISNUMBER($J5),INDEX('Výpočty'!$F$4:$F$63,$J5),"")</f>
        <v>TJ Spartak Pelhřimov</v>
      </c>
      <c r="D5" s="103" t="str">
        <f t="array" ref="D5">IF(ISNUMBER($J5),INDEX('Výpočty'!$G$4:$G$63,$J5),"")</f>
        <v/>
      </c>
      <c r="E5" s="104">
        <f t="array" ref="E5">IF(ISNUMBER($J5),INDEX('Výpočty'!M$4:M$63,$J5),"")</f>
        <v>330</v>
      </c>
      <c r="F5" s="104">
        <f t="array" ref="F5">IF(ISNUMBER($J5),INDEX('Výpočty'!$N$4:$N$63,$J5),"")</f>
        <v>158</v>
      </c>
      <c r="G5" s="104">
        <f t="array" ref="G5">IF(ISNUMBER($J5),INDEX('Výpočty'!$O$4:$O$63,$J5),"")</f>
        <v>4</v>
      </c>
      <c r="H5" s="104">
        <f t="array" ref="H5">IF(ISNUMBER($J5),INDEX('Výpočty'!$P$4:$P$63,$J5),"")</f>
        <v>488</v>
      </c>
      <c r="I5" s="105">
        <f t="array" ref="I5">IF(ISNUMBER($J5),INDEX('Výpočty'!I$4:I$63,$J5),"")</f>
        <v>116</v>
      </c>
      <c r="J5" s="114">
        <f>'Výpočty'!Z69</f>
        <v>1</v>
      </c>
      <c r="K5" s="109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18" t="str">
        <f t="array" ref="B6">IF(ISNUMBER($J6),INDEX(Registrace!$G$4:$G$63,$J6),"")</f>
        <v>Kuběnová Libuše</v>
      </c>
      <c r="C6" s="119" t="str">
        <f t="array" ref="C6">IF(ISNUMBER($J6),INDEX('Výpočty'!$F$4:$F$63,$J6),"")</f>
        <v>TJ Nové Město na Moravě</v>
      </c>
      <c r="D6" s="119" t="str">
        <f t="array" ref="D6">IF(ISNUMBER($J6),INDEX('Výpočty'!$G$4:$G$63,$J6),"")</f>
        <v/>
      </c>
      <c r="E6" s="120">
        <f t="array" ref="E6">IF(ISNUMBER($J6),INDEX('Výpočty'!M$4:M$63,$J6),"")</f>
        <v>321</v>
      </c>
      <c r="F6" s="120">
        <f t="array" ref="F6">IF(ISNUMBER($J6),INDEX('Výpočty'!$N$4:$N$63,$J6),"")</f>
        <v>142</v>
      </c>
      <c r="G6" s="120">
        <f t="array" ref="G6">IF(ISNUMBER($J6),INDEX('Výpočty'!$O$4:$O$63,$J6),"")</f>
        <v>20</v>
      </c>
      <c r="H6" s="120">
        <f t="array" ref="H6">IF(ISNUMBER($J6),INDEX('Výpočty'!$P$4:$P$63,$J6),"")</f>
        <v>463</v>
      </c>
      <c r="I6" s="105">
        <f t="array" ref="I6">IF(ISNUMBER($J6),INDEX('Výpočty'!I$4:I$63,$J6),"")</f>
        <v>110</v>
      </c>
      <c r="J6" s="114">
        <f>'Výpočty'!Z70</f>
        <v>27</v>
      </c>
      <c r="K6" s="115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10" t="str">
        <f t="array" ref="B7">IF(ISNUMBER($J7),INDEX(Registrace!$G$4:$G$63,$J7),"")</f>
        <v>Doležalová Anna</v>
      </c>
      <c r="C7" s="111" t="str">
        <f t="array" ref="C7">IF(ISNUMBER($J7),INDEX('Výpočty'!$F$4:$F$63,$J7),"")</f>
        <v>KK SCI Jihlava</v>
      </c>
      <c r="D7" s="111" t="str">
        <f t="array" ref="D7">IF(ISNUMBER($J7),INDEX('Výpočty'!$G$4:$G$63,$J7),"")</f>
        <v/>
      </c>
      <c r="E7" s="112">
        <f t="array" ref="E7">IF(ISNUMBER($J7),INDEX('Výpočty'!M$4:M$63,$J7),"")</f>
        <v>313</v>
      </c>
      <c r="F7" s="112">
        <f t="array" ref="F7">IF(ISNUMBER($J7),INDEX('Výpočty'!$N$4:$N$63,$J7),"")</f>
        <v>141</v>
      </c>
      <c r="G7" s="112">
        <f t="array" ref="G7">IF(ISNUMBER($J7),INDEX('Výpočty'!$O$4:$O$63,$J7),"")</f>
        <v>15</v>
      </c>
      <c r="H7" s="112">
        <f t="array" ref="H7">IF(ISNUMBER($J7),INDEX('Výpočty'!$P$4:$P$63,$J7),"")</f>
        <v>454</v>
      </c>
      <c r="I7" s="105">
        <f t="array" ref="I7">IF(ISNUMBER($J7),INDEX('Výpočty'!I$4:I$63,$J7),"")</f>
        <v>105</v>
      </c>
      <c r="J7" s="114">
        <f>'Výpočty'!Z71</f>
        <v>4</v>
      </c>
      <c r="K7" s="115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10" t="str">
        <f t="array" ref="B8">IF(ISNUMBER($J8),INDEX(Registrace!$G$4:$G$63,$J8),"")</f>
        <v/>
      </c>
      <c r="C8" s="111" t="str">
        <f t="array" ref="C8">IF(ISNUMBER($J8),INDEX('Výpočty'!$F$4:$F$63,$J8),"")</f>
        <v/>
      </c>
      <c r="D8" s="111" t="str">
        <f t="array" ref="D8">IF(ISNUMBER($J8),INDEX('Výpočty'!$G$4:$G$63,$J8),"")</f>
        <v/>
      </c>
      <c r="E8" s="112" t="str">
        <f t="array" ref="E8">IF(ISNUMBER($J8),INDEX('Výpočty'!M$4:M$63,$J8),"")</f>
        <v/>
      </c>
      <c r="F8" s="112" t="str">
        <f t="array" ref="F8">IF(ISNUMBER($J8),INDEX('Výpočty'!$N$4:$N$63,$J8),"")</f>
        <v/>
      </c>
      <c r="G8" s="112" t="str">
        <f t="array" ref="G8">IF(ISNUMBER($J8),INDEX('Výpočty'!$O$4:$O$63,$J8),"")</f>
        <v/>
      </c>
      <c r="H8" s="112" t="str">
        <f t="array" ref="H8">IF(ISNUMBER($J8),INDEX('Výpočty'!$P$4:$P$63,$J8),"")</f>
        <v/>
      </c>
      <c r="I8" s="116" t="str">
        <f t="array" ref="I8">IF(ISNUMBER($J8),INDEX('Výpočty'!I$4:I$63,$J8),"")</f>
        <v/>
      </c>
      <c r="J8" s="114" t="str">
        <f>'Výpočty'!Z72</f>
        <v>#NUM!</v>
      </c>
      <c r="K8" s="115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10" t="str">
        <f t="array" ref="B9">IF(ISNUMBER($J9),INDEX(Registrace!$G$4:$G$63,$J9),"")</f>
        <v/>
      </c>
      <c r="C9" s="111" t="str">
        <f t="array" ref="C9">IF(ISNUMBER($J9),INDEX('Výpočty'!$F$4:$F$63,$J9),"")</f>
        <v/>
      </c>
      <c r="D9" s="111" t="str">
        <f t="array" ref="D9">IF(ISNUMBER($J9),INDEX('Výpočty'!$G$4:$G$63,$J9),"")</f>
        <v/>
      </c>
      <c r="E9" s="112" t="str">
        <f t="array" ref="E9">IF(ISNUMBER($J9),INDEX('Výpočty'!M$4:M$63,$J9),"")</f>
        <v/>
      </c>
      <c r="F9" s="112" t="str">
        <f t="array" ref="F9">IF(ISNUMBER($J9),INDEX('Výpočty'!$N$4:$N$63,$J9),"")</f>
        <v/>
      </c>
      <c r="G9" s="112" t="str">
        <f t="array" ref="G9">IF(ISNUMBER($J9),INDEX('Výpočty'!$O$4:$O$63,$J9),"")</f>
        <v/>
      </c>
      <c r="H9" s="112" t="str">
        <f t="array" ref="H9">IF(ISNUMBER($J9),INDEX('Výpočty'!$P$4:$P$63,$J9),"")</f>
        <v/>
      </c>
      <c r="I9" s="105" t="str">
        <f t="array" ref="I9">IF(ISNUMBER($J9),INDEX('Výpočty'!I$4:I$63,$J9),"")</f>
        <v/>
      </c>
      <c r="J9" s="114" t="str">
        <f>'Výpočty'!Z73</f>
        <v>#NUM!</v>
      </c>
      <c r="K9" s="115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10" t="str">
        <f t="array" ref="B10">IF(ISNUMBER($J10),INDEX(Registrace!$G$4:$G$63,$J10),"")</f>
        <v/>
      </c>
      <c r="C10" s="111" t="str">
        <f t="array" ref="C10">IF(ISNUMBER($J10),INDEX('Výpočty'!$F$4:$F$63,$J10),"")</f>
        <v/>
      </c>
      <c r="D10" s="111" t="str">
        <f t="array" ref="D10">IF(ISNUMBER($J10),INDEX('Výpočty'!$G$4:$G$63,$J10),"")</f>
        <v/>
      </c>
      <c r="E10" s="112" t="str">
        <f t="array" ref="E10">IF(ISNUMBER($J10),INDEX('Výpočty'!M$4:M$63,$J10),"")</f>
        <v/>
      </c>
      <c r="F10" s="112" t="str">
        <f t="array" ref="F10">IF(ISNUMBER($J10),INDEX('Výpočty'!$N$4:$N$63,$J10),"")</f>
        <v/>
      </c>
      <c r="G10" s="112" t="str">
        <f t="array" ref="G10">IF(ISNUMBER($J10),INDEX('Výpočty'!$O$4:$O$63,$J10),"")</f>
        <v/>
      </c>
      <c r="H10" s="112" t="str">
        <f t="array" ref="H10">IF(ISNUMBER($J10),INDEX('Výpočty'!$P$4:$P$63,$J10),"")</f>
        <v/>
      </c>
      <c r="I10" s="105" t="str">
        <f t="array" ref="I10">IF(ISNUMBER($J10),INDEX('Výpočty'!I$4:I$63,$J10),"")</f>
        <v/>
      </c>
      <c r="J10" s="114" t="str">
        <f>'Výpočty'!Z74</f>
        <v>#NUM!</v>
      </c>
      <c r="K10" s="115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10" t="str">
        <f t="array" ref="B11">IF(ISNUMBER($J11),INDEX(Registrace!$G$4:$G$63,$J11),"")</f>
        <v/>
      </c>
      <c r="C11" s="111" t="str">
        <f t="array" ref="C11">IF(ISNUMBER($J11),INDEX('Výpočty'!$F$4:$F$63,$J11),"")</f>
        <v/>
      </c>
      <c r="D11" s="111" t="str">
        <f t="array" ref="D11">IF(ISNUMBER($J11),INDEX('Výpočty'!$G$4:$G$63,$J11),"")</f>
        <v/>
      </c>
      <c r="E11" s="112" t="str">
        <f t="array" ref="E11">IF(ISNUMBER($J11),INDEX('Výpočty'!M$4:M$63,$J11),"")</f>
        <v/>
      </c>
      <c r="F11" s="112" t="str">
        <f t="array" ref="F11">IF(ISNUMBER($J11),INDEX('Výpočty'!$N$4:$N$63,$J11),"")</f>
        <v/>
      </c>
      <c r="G11" s="112" t="str">
        <f t="array" ref="G11">IF(ISNUMBER($J11),INDEX('Výpočty'!$O$4:$O$63,$J11),"")</f>
        <v/>
      </c>
      <c r="H11" s="112" t="str">
        <f t="array" ref="H11">IF(ISNUMBER($J11),INDEX('Výpočty'!$P$4:$P$63,$J11),"")</f>
        <v/>
      </c>
      <c r="I11" s="105" t="str">
        <f t="array" ref="I11">IF(ISNUMBER($J11),INDEX('Výpočty'!I$4:I$63,$J11),"")</f>
        <v/>
      </c>
      <c r="J11" s="114" t="str">
        <f>'Výpočty'!Z75</f>
        <v>#NUM!</v>
      </c>
      <c r="K11" s="115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10" t="str">
        <f t="array" ref="B12">IF(ISNUMBER($J12),INDEX(Registrace!$G$4:$G$63,$J12),"")</f>
        <v/>
      </c>
      <c r="C12" s="111" t="str">
        <f t="array" ref="C12">IF(ISNUMBER($J12),INDEX('Výpočty'!$F$4:$F$63,$J12),"")</f>
        <v/>
      </c>
      <c r="D12" s="111" t="str">
        <f t="array" ref="D12">IF(ISNUMBER($J12),INDEX('Výpočty'!$G$4:$G$63,$J12),"")</f>
        <v/>
      </c>
      <c r="E12" s="112" t="str">
        <f t="array" ref="E12">IF(ISNUMBER($J12),INDEX('Výpočty'!M$4:M$63,$J12),"")</f>
        <v/>
      </c>
      <c r="F12" s="112" t="str">
        <f t="array" ref="F12">IF(ISNUMBER($J12),INDEX('Výpočty'!$N$4:$N$63,$J12),"")</f>
        <v/>
      </c>
      <c r="G12" s="112" t="str">
        <f t="array" ref="G12">IF(ISNUMBER($J12),INDEX('Výpočty'!$O$4:$O$63,$J12),"")</f>
        <v/>
      </c>
      <c r="H12" s="112" t="str">
        <f t="array" ref="H12">IF(ISNUMBER($J12),INDEX('Výpočty'!$P$4:$P$63,$J12),"")</f>
        <v/>
      </c>
      <c r="I12" s="105" t="str">
        <f t="array" ref="I12">IF(ISNUMBER($J12),INDEX('Výpočty'!I$4:I$63,$J12),"")</f>
        <v/>
      </c>
      <c r="J12" s="114" t="str">
        <f>'Výpočty'!Z76</f>
        <v>#NUM!</v>
      </c>
      <c r="K12" s="115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10" t="str">
        <f t="array" ref="B13">IF(ISNUMBER($J13),INDEX(Registrace!$G$4:$G$63,$J13),"")</f>
        <v/>
      </c>
      <c r="C13" s="111" t="str">
        <f t="array" ref="C13">IF(ISNUMBER($J13),INDEX('Výpočty'!$F$4:$F$63,$J13),"")</f>
        <v/>
      </c>
      <c r="D13" s="111" t="str">
        <f t="array" ref="D13">IF(ISNUMBER($J13),INDEX('Výpočty'!$G$4:$G$63,$J13),"")</f>
        <v/>
      </c>
      <c r="E13" s="112" t="str">
        <f t="array" ref="E13">IF(ISNUMBER($J13),INDEX('Výpočty'!M$4:M$63,$J13),"")</f>
        <v/>
      </c>
      <c r="F13" s="112" t="str">
        <f t="array" ref="F13">IF(ISNUMBER($J13),INDEX('Výpočty'!$N$4:$N$63,$J13),"")</f>
        <v/>
      </c>
      <c r="G13" s="112" t="str">
        <f t="array" ref="G13">IF(ISNUMBER($J13),INDEX('Výpočty'!$O$4:$O$63,$J13),"")</f>
        <v/>
      </c>
      <c r="H13" s="112" t="str">
        <f t="array" ref="H13">IF(ISNUMBER($J13),INDEX('Výpočty'!$P$4:$P$63,$J13),"")</f>
        <v/>
      </c>
      <c r="I13" s="116" t="str">
        <f t="array" ref="I13">IF(ISNUMBER($J13),INDEX('Výpočty'!I$4:I$63,$J13),"")</f>
        <v/>
      </c>
      <c r="J13" s="114" t="str">
        <f>'Výpočty'!Z77</f>
        <v>#NUM!</v>
      </c>
      <c r="K13" s="115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10" t="str">
        <f t="array" ref="B14">IF(ISNUMBER($J14),INDEX(Registrace!$G$4:$G$63,$J14),"")</f>
        <v/>
      </c>
      <c r="C14" s="111" t="str">
        <f t="array" ref="C14">IF(ISNUMBER($J14),INDEX('Výpočty'!$F$4:$F$63,$J14),"")</f>
        <v/>
      </c>
      <c r="D14" s="111" t="str">
        <f t="array" ref="D14">IF(ISNUMBER($J14),INDEX('Výpočty'!$G$4:$G$63,$J14),"")</f>
        <v/>
      </c>
      <c r="E14" s="112" t="str">
        <f t="array" ref="E14">IF(ISNUMBER($J14),INDEX('Výpočty'!M$4:M$63,$J14),"")</f>
        <v/>
      </c>
      <c r="F14" s="112" t="str">
        <f t="array" ref="F14">IF(ISNUMBER($J14),INDEX('Výpočty'!$N$4:$N$63,$J14),"")</f>
        <v/>
      </c>
      <c r="G14" s="112" t="str">
        <f t="array" ref="G14">IF(ISNUMBER($J14),INDEX('Výpočty'!$O$4:$O$63,$J14),"")</f>
        <v/>
      </c>
      <c r="H14" s="112" t="str">
        <f t="array" ref="H14">IF(ISNUMBER($J14),INDEX('Výpočty'!$P$4:$P$63,$J14),"")</f>
        <v/>
      </c>
      <c r="I14" s="105" t="str">
        <f t="array" ref="I14">IF(ISNUMBER($J14),INDEX('Výpočty'!I$4:I$63,$J14),"")</f>
        <v/>
      </c>
      <c r="J14" s="114" t="str">
        <f>'Výpočty'!Z78</f>
        <v>#NUM!</v>
      </c>
      <c r="K14" s="115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10" t="str">
        <f t="array" ref="B15">IF(ISNUMBER($J15),INDEX(Registrace!$G$4:$G$63,$J15),"")</f>
        <v/>
      </c>
      <c r="C15" s="111" t="str">
        <f t="array" ref="C15">IF(ISNUMBER($J15),INDEX('Výpočty'!$F$4:$F$63,$J15),"")</f>
        <v/>
      </c>
      <c r="D15" s="111" t="str">
        <f t="array" ref="D15">IF(ISNUMBER($J15),INDEX('Výpočty'!$G$4:$G$63,$J15),"")</f>
        <v/>
      </c>
      <c r="E15" s="112" t="str">
        <f t="array" ref="E15">IF(ISNUMBER($J15),INDEX('Výpočty'!M$4:M$63,$J15),"")</f>
        <v/>
      </c>
      <c r="F15" s="112" t="str">
        <f t="array" ref="F15">IF(ISNUMBER($J15),INDEX('Výpočty'!$N$4:$N$63,$J15),"")</f>
        <v/>
      </c>
      <c r="G15" s="112" t="str">
        <f t="array" ref="G15">IF(ISNUMBER($J15),INDEX('Výpočty'!$O$4:$O$63,$J15),"")</f>
        <v/>
      </c>
      <c r="H15" s="112" t="str">
        <f t="array" ref="H15">IF(ISNUMBER($J15),INDEX('Výpočty'!$P$4:$P$63,$J15),"")</f>
        <v/>
      </c>
      <c r="I15" s="105" t="str">
        <f t="array" ref="I15">IF(ISNUMBER($J15),INDEX('Výpočty'!I$4:I$63,$J15),"")</f>
        <v/>
      </c>
      <c r="J15" s="114" t="str">
        <f>'Výpočty'!Z79</f>
        <v>#NUM!</v>
      </c>
      <c r="K15" s="115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10" t="str">
        <f t="array" ref="B16">IF(ISNUMBER($J16),INDEX(Registrace!$G$4:$G$63,$J16),"")</f>
        <v/>
      </c>
      <c r="C16" s="111" t="str">
        <f t="array" ref="C16">IF(ISNUMBER($J16),INDEX('Výpočty'!$F$4:$F$63,$J16),"")</f>
        <v/>
      </c>
      <c r="D16" s="111" t="str">
        <f t="array" ref="D16">IF(ISNUMBER($J16),INDEX('Výpočty'!$G$4:$G$63,$J16),"")</f>
        <v/>
      </c>
      <c r="E16" s="112" t="str">
        <f t="array" ref="E16">IF(ISNUMBER($J16),INDEX('Výpočty'!M$4:M$63,$J16),"")</f>
        <v/>
      </c>
      <c r="F16" s="112" t="str">
        <f t="array" ref="F16">IF(ISNUMBER($J16),INDEX('Výpočty'!$N$4:$N$63,$J16),"")</f>
        <v/>
      </c>
      <c r="G16" s="112" t="str">
        <f t="array" ref="G16">IF(ISNUMBER($J16),INDEX('Výpočty'!$O$4:$O$63,$J16),"")</f>
        <v/>
      </c>
      <c r="H16" s="112" t="str">
        <f t="array" ref="H16">IF(ISNUMBER($J16),INDEX('Výpočty'!$P$4:$P$63,$J16),"")</f>
        <v/>
      </c>
      <c r="I16" s="105" t="str">
        <f t="array" ref="I16">IF(ISNUMBER($J16),INDEX('Výpočty'!I$4:I$63,$J16),"")</f>
        <v/>
      </c>
      <c r="J16" s="114" t="str">
        <f>'Výpočty'!Z80</f>
        <v>#NUM!</v>
      </c>
      <c r="K16" s="115"/>
      <c r="L16" s="96"/>
      <c r="M16" s="96"/>
      <c r="N16" s="96"/>
      <c r="O16" s="96"/>
      <c r="P16" s="96"/>
      <c r="Q16" s="96"/>
      <c r="R16" s="96"/>
      <c r="S16" s="96"/>
      <c r="T16" s="96"/>
    </row>
    <row r="17" ht="13.5" customHeight="1">
      <c r="A17" s="108">
        <v>14.0</v>
      </c>
      <c r="B17" s="110" t="str">
        <f t="array" ref="B17">IF(ISNUMBER($J17),INDEX(Registrace!$G$4:$G$63,$J17),"")</f>
        <v/>
      </c>
      <c r="C17" s="111" t="str">
        <f t="array" ref="C17">IF(ISNUMBER($J17),INDEX('Výpočty'!$F$4:$F$63,$J17),"")</f>
        <v/>
      </c>
      <c r="D17" s="111" t="str">
        <f t="array" ref="D17">IF(ISNUMBER($J17),INDEX('Výpočty'!$G$4:$G$63,$J17),"")</f>
        <v/>
      </c>
      <c r="E17" s="112" t="str">
        <f t="array" ref="E17">IF(ISNUMBER($J17),INDEX('Výpočty'!M$4:M$63,$J17),"")</f>
        <v/>
      </c>
      <c r="F17" s="112" t="str">
        <f t="array" ref="F17">IF(ISNUMBER($J17),INDEX('Výpočty'!$N$4:$N$63,$J17),"")</f>
        <v/>
      </c>
      <c r="G17" s="112" t="str">
        <f t="array" ref="G17">IF(ISNUMBER($J17),INDEX('Výpočty'!$O$4:$O$63,$J17),"")</f>
        <v/>
      </c>
      <c r="H17" s="112" t="str">
        <f t="array" ref="H17">IF(ISNUMBER($J17),INDEX('Výpočty'!$P$4:$P$63,$J17),"")</f>
        <v/>
      </c>
      <c r="I17" s="116" t="str">
        <f t="array" ref="I17">IF(ISNUMBER($J17),INDEX('Výpočty'!I$4:I$63,$J17),"")</f>
        <v/>
      </c>
      <c r="J17" s="114" t="str">
        <f>'Výpočty'!Z81</f>
        <v>#NUM!</v>
      </c>
      <c r="K17" s="115"/>
      <c r="L17" s="96"/>
      <c r="M17" s="96"/>
      <c r="N17" s="96"/>
      <c r="O17" s="96"/>
      <c r="P17" s="96"/>
      <c r="Q17" s="96"/>
      <c r="R17" s="96"/>
      <c r="S17" s="96"/>
      <c r="T17" s="96"/>
    </row>
    <row r="18" ht="13.5" customHeight="1">
      <c r="A18" s="108">
        <v>15.0</v>
      </c>
      <c r="B18" s="110" t="str">
        <f t="array" ref="B18">IF(ISNUMBER($J18),INDEX(Registrace!$G$4:$G$63,$J18),"")</f>
        <v/>
      </c>
      <c r="C18" s="111" t="str">
        <f t="array" ref="C18">IF(ISNUMBER($J18),INDEX('Výpočty'!$F$4:$F$63,$J18),"")</f>
        <v/>
      </c>
      <c r="D18" s="111" t="str">
        <f t="array" ref="D18">IF(ISNUMBER($J18),INDEX('Výpočty'!$G$4:$G$63,$J18),"")</f>
        <v/>
      </c>
      <c r="E18" s="112" t="str">
        <f t="array" ref="E18">IF(ISNUMBER($J18),INDEX('Výpočty'!M$4:M$63,$J18),"")</f>
        <v/>
      </c>
      <c r="F18" s="112" t="str">
        <f t="array" ref="F18">IF(ISNUMBER($J18),INDEX('Výpočty'!$N$4:$N$63,$J18),"")</f>
        <v/>
      </c>
      <c r="G18" s="112" t="str">
        <f t="array" ref="G18">IF(ISNUMBER($J18),INDEX('Výpočty'!$O$4:$O$63,$J18),"")</f>
        <v/>
      </c>
      <c r="H18" s="112" t="str">
        <f t="array" ref="H18">IF(ISNUMBER($J18),INDEX('Výpočty'!$P$4:$P$63,$J18),"")</f>
        <v/>
      </c>
      <c r="I18" s="105" t="str">
        <f t="array" ref="I18">IF(ISNUMBER($J18),INDEX('Výpočty'!I$4:I$63,$J18),"")</f>
        <v/>
      </c>
      <c r="J18" s="114" t="str">
        <f>'Výpočty'!Z82</f>
        <v>#NUM!</v>
      </c>
      <c r="K18" s="115"/>
      <c r="L18" s="96"/>
      <c r="M18" s="96"/>
      <c r="N18" s="96"/>
      <c r="O18" s="96"/>
      <c r="P18" s="96"/>
      <c r="Q18" s="96"/>
      <c r="R18" s="96"/>
      <c r="S18" s="96"/>
      <c r="T18" s="96"/>
    </row>
    <row r="19" ht="13.5" customHeight="1">
      <c r="A19" s="108">
        <v>16.0</v>
      </c>
      <c r="B19" s="110" t="str">
        <f t="array" ref="B19">IF(ISNUMBER($J19),INDEX(Registrace!$G$4:$G$63,$J19),"")</f>
        <v/>
      </c>
      <c r="C19" s="111" t="str">
        <f t="array" ref="C19">IF(ISNUMBER($J19),INDEX('Výpočty'!$F$4:$F$63,$J19),"")</f>
        <v/>
      </c>
      <c r="D19" s="111" t="str">
        <f t="array" ref="D19">IF(ISNUMBER($J19),INDEX('Výpočty'!$G$4:$G$63,$J19),"")</f>
        <v/>
      </c>
      <c r="E19" s="112" t="str">
        <f t="array" ref="E19">IF(ISNUMBER($J19),INDEX('Výpočty'!M$4:M$63,$J19),"")</f>
        <v/>
      </c>
      <c r="F19" s="112" t="str">
        <f t="array" ref="F19">IF(ISNUMBER($J19),INDEX('Výpočty'!$N$4:$N$63,$J19),"")</f>
        <v/>
      </c>
      <c r="G19" s="112" t="str">
        <f t="array" ref="G19">IF(ISNUMBER($J19),INDEX('Výpočty'!$O$4:$O$63,$J19),"")</f>
        <v/>
      </c>
      <c r="H19" s="112" t="str">
        <f t="array" ref="H19">IF(ISNUMBER($J19),INDEX('Výpočty'!$P$4:$P$63,$J19),"")</f>
        <v/>
      </c>
      <c r="I19" s="105" t="str">
        <f t="array" ref="I19">IF(ISNUMBER($J19),INDEX('Výpočty'!I$4:I$63,$J19),"")</f>
        <v/>
      </c>
      <c r="J19" s="114" t="str">
        <f>'Výpočty'!Z83</f>
        <v>#NUM!</v>
      </c>
      <c r="K19" s="115"/>
      <c r="L19" s="96"/>
      <c r="M19" s="96"/>
      <c r="N19" s="96"/>
      <c r="O19" s="96"/>
      <c r="P19" s="96"/>
      <c r="Q19" s="96"/>
      <c r="R19" s="96"/>
      <c r="S19" s="96"/>
      <c r="T19" s="96"/>
    </row>
    <row r="20" ht="13.5" customHeight="1">
      <c r="A20" s="108">
        <v>17.0</v>
      </c>
      <c r="B20" s="110" t="str">
        <f t="array" ref="B20">IF(ISNUMBER($J20),INDEX(Registrace!$G$4:$G$63,$J20),"")</f>
        <v/>
      </c>
      <c r="C20" s="111" t="str">
        <f t="array" ref="C20">IF(ISNUMBER($J20),INDEX('Výpočty'!$F$4:$F$63,$J20),"")</f>
        <v/>
      </c>
      <c r="D20" s="111" t="str">
        <f t="array" ref="D20">IF(ISNUMBER($J20),INDEX('Výpočty'!$G$4:$G$63,$J20),"")</f>
        <v/>
      </c>
      <c r="E20" s="112" t="str">
        <f t="array" ref="E20">IF(ISNUMBER($J20),INDEX('Výpočty'!M$4:M$63,$J20),"")</f>
        <v/>
      </c>
      <c r="F20" s="112" t="str">
        <f t="array" ref="F20">IF(ISNUMBER($J20),INDEX('Výpočty'!$N$4:$N$63,$J20),"")</f>
        <v/>
      </c>
      <c r="G20" s="112" t="str">
        <f t="array" ref="G20">IF(ISNUMBER($J20),INDEX('Výpočty'!$O$4:$O$63,$J20),"")</f>
        <v/>
      </c>
      <c r="H20" s="112" t="str">
        <f t="array" ref="H20">IF(ISNUMBER($J20),INDEX('Výpočty'!$P$4:$P$63,$J20),"")</f>
        <v/>
      </c>
      <c r="I20" s="116" t="str">
        <f t="array" ref="I20">IF(ISNUMBER($J20),INDEX('Výpočty'!I$4:I$63,$J20),"")</f>
        <v/>
      </c>
      <c r="J20" s="114" t="str">
        <f>'Výpočty'!Z84</f>
        <v>#NUM!</v>
      </c>
      <c r="K20" s="115"/>
      <c r="L20" s="96"/>
      <c r="M20" s="96"/>
      <c r="N20" s="96"/>
      <c r="O20" s="96"/>
      <c r="P20" s="96"/>
      <c r="Q20" s="96"/>
      <c r="R20" s="96"/>
      <c r="S20" s="96"/>
      <c r="T20" s="96"/>
    </row>
    <row r="21" ht="13.5" customHeight="1">
      <c r="A21" s="108">
        <v>18.0</v>
      </c>
      <c r="B21" s="110" t="str">
        <f t="array" ref="B21">IF(ISNUMBER($J21),INDEX(Registrace!$G$4:$G$63,$J21),"")</f>
        <v/>
      </c>
      <c r="C21" s="111" t="str">
        <f t="array" ref="C21">IF(ISNUMBER($J21),INDEX('Výpočty'!$F$4:$F$63,$J21),"")</f>
        <v/>
      </c>
      <c r="D21" s="111" t="str">
        <f t="array" ref="D21">IF(ISNUMBER($J21),INDEX('Výpočty'!$G$4:$G$63,$J21),"")</f>
        <v/>
      </c>
      <c r="E21" s="112" t="str">
        <f t="array" ref="E21">IF(ISNUMBER($J21),INDEX('Výpočty'!M$4:M$63,$J21),"")</f>
        <v/>
      </c>
      <c r="F21" s="112" t="str">
        <f t="array" ref="F21">IF(ISNUMBER($J21),INDEX('Výpočty'!$N$4:$N$63,$J21),"")</f>
        <v/>
      </c>
      <c r="G21" s="112" t="str">
        <f t="array" ref="G21">IF(ISNUMBER($J21),INDEX('Výpočty'!$O$4:$O$63,$J21),"")</f>
        <v/>
      </c>
      <c r="H21" s="112" t="str">
        <f t="array" ref="H21">IF(ISNUMBER($J21),INDEX('Výpočty'!$P$4:$P$63,$J21),"")</f>
        <v/>
      </c>
      <c r="I21" s="116" t="str">
        <f t="array" ref="I21">IF(ISNUMBER($J21),INDEX('Výpočty'!I$4:I$63,$J21),"")</f>
        <v/>
      </c>
      <c r="J21" s="114" t="str">
        <f>'Výpočty'!Z85</f>
        <v>#NUM!</v>
      </c>
      <c r="K21" s="115"/>
      <c r="L21" s="96"/>
      <c r="M21" s="96"/>
      <c r="N21" s="96"/>
      <c r="O21" s="96"/>
      <c r="P21" s="96"/>
      <c r="Q21" s="96"/>
      <c r="R21" s="96"/>
      <c r="S21" s="96"/>
      <c r="T21" s="96"/>
    </row>
    <row r="22" ht="13.5" customHeight="1">
      <c r="A22" s="108">
        <v>19.0</v>
      </c>
      <c r="B22" s="110" t="str">
        <f t="array" ref="B22">IF(ISNUMBER($J22),INDEX(Registrace!$G$4:$G$63,$J22),"")</f>
        <v/>
      </c>
      <c r="C22" s="111" t="str">
        <f t="array" ref="C22">IF(ISNUMBER($J22),INDEX('Výpočty'!$F$4:$F$63,$J22),"")</f>
        <v/>
      </c>
      <c r="D22" s="111" t="str">
        <f t="array" ref="D22">IF(ISNUMBER($J22),INDEX('Výpočty'!$G$4:$G$63,$J22),"")</f>
        <v/>
      </c>
      <c r="E22" s="112" t="str">
        <f t="array" ref="E22">IF(ISNUMBER($J22),INDEX('Výpočty'!M$4:M$63,$J22),"")</f>
        <v/>
      </c>
      <c r="F22" s="112" t="str">
        <f t="array" ref="F22">IF(ISNUMBER($J22),INDEX('Výpočty'!$N$4:$N$63,$J22),"")</f>
        <v/>
      </c>
      <c r="G22" s="112" t="str">
        <f t="array" ref="G22">IF(ISNUMBER($J22),INDEX('Výpočty'!$O$4:$O$63,$J22),"")</f>
        <v/>
      </c>
      <c r="H22" s="112" t="str">
        <f t="array" ref="H22">IF(ISNUMBER($J22),INDEX('Výpočty'!$P$4:$P$63,$J22),"")</f>
        <v/>
      </c>
      <c r="I22" s="116" t="str">
        <f t="array" ref="I22">IF(ISNUMBER($J22),INDEX('Výpočty'!I$4:I$63,$J22),"")</f>
        <v/>
      </c>
      <c r="J22" s="114" t="str">
        <f>'Výpočty'!Z86</f>
        <v>#NUM!</v>
      </c>
      <c r="K22" s="115"/>
      <c r="L22" s="96"/>
      <c r="M22" s="96"/>
      <c r="N22" s="96"/>
      <c r="O22" s="96"/>
      <c r="P22" s="96"/>
      <c r="Q22" s="96"/>
      <c r="R22" s="96"/>
      <c r="S22" s="96"/>
      <c r="T22" s="96"/>
    </row>
    <row r="23" ht="13.5" customHeight="1">
      <c r="A23" s="108">
        <v>20.0</v>
      </c>
      <c r="B23" s="110" t="str">
        <f t="array" ref="B23">IF(ISNUMBER($J23),INDEX(Registrace!$G$4:$G$63,$J23),"")</f>
        <v/>
      </c>
      <c r="C23" s="111" t="str">
        <f t="array" ref="C23">IF(ISNUMBER($J23),INDEX('Výpočty'!$F$4:$F$63,$J23),"")</f>
        <v/>
      </c>
      <c r="D23" s="111" t="str">
        <f t="array" ref="D23">IF(ISNUMBER($J23),INDEX('Výpočty'!$G$4:$G$63,$J23),"")</f>
        <v/>
      </c>
      <c r="E23" s="112" t="str">
        <f t="array" ref="E23">IF(ISNUMBER($J23),INDEX('Výpočty'!M$4:M$63,$J23),"")</f>
        <v/>
      </c>
      <c r="F23" s="112" t="str">
        <f t="array" ref="F23">IF(ISNUMBER($J23),INDEX('Výpočty'!$N$4:$N$63,$J23),"")</f>
        <v/>
      </c>
      <c r="G23" s="112" t="str">
        <f t="array" ref="G23">IF(ISNUMBER($J23),INDEX('Výpočty'!$O$4:$O$63,$J23),"")</f>
        <v/>
      </c>
      <c r="H23" s="112" t="str">
        <f t="array" ref="H23">IF(ISNUMBER($J23),INDEX('Výpočty'!$P$4:$P$63,$J23),"")</f>
        <v/>
      </c>
      <c r="I23" s="116" t="str">
        <f t="array" ref="I23">IF(ISNUMBER($J23),INDEX('Výpočty'!I$4:I$63,$J23),"")</f>
        <v/>
      </c>
      <c r="J23" s="114" t="str">
        <f>'Výpočty'!Z87</f>
        <v>#NUM!</v>
      </c>
      <c r="K23" s="115"/>
      <c r="L23" s="96"/>
      <c r="M23" s="96"/>
      <c r="N23" s="96"/>
      <c r="O23" s="96"/>
      <c r="P23" s="96"/>
      <c r="Q23" s="96"/>
      <c r="R23" s="96"/>
      <c r="S23" s="96"/>
      <c r="T23" s="96"/>
    </row>
    <row r="24" ht="13.5" customHeight="1">
      <c r="A24" s="108">
        <v>21.0</v>
      </c>
      <c r="B24" s="110" t="str">
        <f t="array" ref="B24">IF(ISNUMBER($J24),INDEX(Registrace!$G$4:$G$63,$J24),"")</f>
        <v/>
      </c>
      <c r="C24" s="111" t="str">
        <f t="array" ref="C24">IF(ISNUMBER($J24),INDEX('Výpočty'!$F$4:$F$63,$J24),"")</f>
        <v/>
      </c>
      <c r="D24" s="111" t="str">
        <f t="array" ref="D24">IF(ISNUMBER($J24),INDEX('Výpočty'!$G$4:$G$63,$J24),"")</f>
        <v/>
      </c>
      <c r="E24" s="112" t="str">
        <f t="array" ref="E24">IF(ISNUMBER($J24),INDEX('Výpočty'!M$4:M$63,$J24),"")</f>
        <v/>
      </c>
      <c r="F24" s="112" t="str">
        <f t="array" ref="F24">IF(ISNUMBER($J24),INDEX('Výpočty'!$N$4:$N$63,$J24),"")</f>
        <v/>
      </c>
      <c r="G24" s="112" t="str">
        <f t="array" ref="G24">IF(ISNUMBER($J24),INDEX('Výpočty'!$O$4:$O$63,$J24),"")</f>
        <v/>
      </c>
      <c r="H24" s="112" t="str">
        <f t="array" ref="H24">IF(ISNUMBER($J24),INDEX('Výpočty'!$P$4:$P$63,$J24),"")</f>
        <v/>
      </c>
      <c r="I24" s="116" t="str">
        <f t="array" ref="I24">IF(ISNUMBER($J24),INDEX('Výpočty'!I$4:I$63,$J24),"")</f>
        <v/>
      </c>
      <c r="J24" s="114" t="str">
        <f>'Výpočty'!Z88</f>
        <v>#NUM!</v>
      </c>
      <c r="K24" s="115"/>
      <c r="L24" s="96"/>
      <c r="M24" s="96"/>
      <c r="N24" s="96"/>
      <c r="O24" s="96"/>
      <c r="P24" s="96"/>
      <c r="Q24" s="96"/>
      <c r="R24" s="96"/>
      <c r="S24" s="96"/>
      <c r="T24" s="96"/>
    </row>
    <row r="25" ht="13.5" customHeight="1">
      <c r="A25" s="108">
        <v>22.0</v>
      </c>
      <c r="B25" s="110" t="str">
        <f t="array" ref="B25">IF(ISNUMBER($J25),INDEX(Registrace!$G$4:$G$63,$J25),"")</f>
        <v/>
      </c>
      <c r="C25" s="111" t="str">
        <f t="array" ref="C25">IF(ISNUMBER($J25),INDEX('Výpočty'!$F$4:$F$63,$J25),"")</f>
        <v/>
      </c>
      <c r="D25" s="111" t="str">
        <f t="array" ref="D25">IF(ISNUMBER($J25),INDEX('Výpočty'!$G$4:$G$63,$J25),"")</f>
        <v/>
      </c>
      <c r="E25" s="112" t="str">
        <f t="array" ref="E25">IF(ISNUMBER($J25),INDEX('Výpočty'!M$4:M$63,$J25),"")</f>
        <v/>
      </c>
      <c r="F25" s="112" t="str">
        <f t="array" ref="F25">IF(ISNUMBER($J25),INDEX('Výpočty'!$N$4:$N$63,$J25),"")</f>
        <v/>
      </c>
      <c r="G25" s="112" t="str">
        <f t="array" ref="G25">IF(ISNUMBER($J25),INDEX('Výpočty'!$O$4:$O$63,$J25),"")</f>
        <v/>
      </c>
      <c r="H25" s="112" t="str">
        <f t="array" ref="H25">IF(ISNUMBER($J25),INDEX('Výpočty'!$P$4:$P$63,$J25),"")</f>
        <v/>
      </c>
      <c r="I25" s="116" t="str">
        <f t="array" ref="I25">IF(ISNUMBER($J25),INDEX('Výpočty'!I$4:I$63,$J25),"")</f>
        <v/>
      </c>
      <c r="J25" s="114" t="str">
        <f>'Výpočty'!Z89</f>
        <v>#NUM!</v>
      </c>
      <c r="K25" s="115"/>
      <c r="L25" s="96"/>
      <c r="M25" s="96"/>
      <c r="N25" s="96"/>
      <c r="O25" s="96"/>
      <c r="P25" s="96"/>
      <c r="Q25" s="96"/>
      <c r="R25" s="96"/>
      <c r="S25" s="96"/>
      <c r="T25" s="96"/>
    </row>
    <row r="26" ht="13.5" customHeight="1">
      <c r="A26" s="108">
        <v>23.0</v>
      </c>
      <c r="B26" s="110" t="str">
        <f t="array" ref="B26">IF(ISNUMBER($J26),INDEX(Registrace!$G$4:$G$63,$J26),"")</f>
        <v/>
      </c>
      <c r="C26" s="111" t="str">
        <f t="array" ref="C26">IF(ISNUMBER($J26),INDEX('Výpočty'!$F$4:$F$63,$J26),"")</f>
        <v/>
      </c>
      <c r="D26" s="111" t="str">
        <f t="array" ref="D26">IF(ISNUMBER($J26),INDEX('Výpočty'!$G$4:$G$63,$J26),"")</f>
        <v/>
      </c>
      <c r="E26" s="112" t="str">
        <f t="array" ref="E26">IF(ISNUMBER($J26),INDEX('Výpočty'!M$4:M$63,$J26),"")</f>
        <v/>
      </c>
      <c r="F26" s="112" t="str">
        <f t="array" ref="F26">IF(ISNUMBER($J26),INDEX('Výpočty'!$N$4:$N$63,$J26),"")</f>
        <v/>
      </c>
      <c r="G26" s="112" t="str">
        <f t="array" ref="G26">IF(ISNUMBER($J26),INDEX('Výpočty'!$O$4:$O$63,$J26),"")</f>
        <v/>
      </c>
      <c r="H26" s="112" t="str">
        <f t="array" ref="H26">IF(ISNUMBER($J26),INDEX('Výpočty'!$P$4:$P$63,$J26),"")</f>
        <v/>
      </c>
      <c r="I26" s="116" t="str">
        <f t="array" ref="I26">IF(ISNUMBER($J26),INDEX('Výpočty'!I$4:I$63,$J26),"")</f>
        <v/>
      </c>
      <c r="J26" s="114" t="str">
        <f>'Výpočty'!Z90</f>
        <v>#NUM!</v>
      </c>
      <c r="K26" s="115"/>
      <c r="L26" s="96"/>
      <c r="M26" s="96"/>
      <c r="N26" s="96"/>
      <c r="O26" s="96"/>
      <c r="P26" s="96"/>
      <c r="Q26" s="96"/>
      <c r="R26" s="96"/>
      <c r="S26" s="96"/>
      <c r="T26" s="96"/>
    </row>
    <row r="27" ht="13.5" customHeight="1">
      <c r="A27" s="108">
        <v>24.0</v>
      </c>
      <c r="B27" s="110" t="str">
        <f t="array" ref="B27">IF(ISNUMBER($J27),INDEX(Registrace!$G$4:$G$63,$J27),"")</f>
        <v/>
      </c>
      <c r="C27" s="111" t="str">
        <f t="array" ref="C27">IF(ISNUMBER($J27),INDEX('Výpočty'!$F$4:$F$63,$J27),"")</f>
        <v/>
      </c>
      <c r="D27" s="111" t="str">
        <f t="array" ref="D27">IF(ISNUMBER($J27),INDEX('Výpočty'!$G$4:$G$63,$J27),"")</f>
        <v/>
      </c>
      <c r="E27" s="112" t="str">
        <f t="array" ref="E27">IF(ISNUMBER($J27),INDEX('Výpočty'!M$4:M$63,$J27),"")</f>
        <v/>
      </c>
      <c r="F27" s="112" t="str">
        <f t="array" ref="F27">IF(ISNUMBER($J27),INDEX('Výpočty'!$N$4:$N$63,$J27),"")</f>
        <v/>
      </c>
      <c r="G27" s="112" t="str">
        <f t="array" ref="G27">IF(ISNUMBER($J27),INDEX('Výpočty'!$O$4:$O$63,$J27),"")</f>
        <v/>
      </c>
      <c r="H27" s="112" t="str">
        <f t="array" ref="H27">IF(ISNUMBER($J27),INDEX('Výpočty'!$P$4:$P$63,$J27),"")</f>
        <v/>
      </c>
      <c r="I27" s="105" t="str">
        <f t="array" ref="I27">IF(ISNUMBER($J27),INDEX('Výpočty'!I$4:I$63,$J27),"")</f>
        <v/>
      </c>
      <c r="J27" s="114" t="str">
        <f>'Výpočty'!Z91</f>
        <v>#NUM!</v>
      </c>
      <c r="K27" s="115"/>
      <c r="L27" s="96"/>
      <c r="M27" s="96"/>
      <c r="N27" s="96"/>
      <c r="O27" s="96"/>
      <c r="P27" s="96"/>
      <c r="Q27" s="96"/>
      <c r="R27" s="96"/>
      <c r="S27" s="96"/>
      <c r="T27" s="96"/>
    </row>
    <row r="28" ht="13.5" customHeight="1">
      <c r="A28" s="108">
        <v>25.0</v>
      </c>
      <c r="B28" s="110" t="str">
        <f t="array" ref="B28">IF(ISNUMBER($J28),INDEX(Registrace!$G$4:$G$63,$J28),"")</f>
        <v/>
      </c>
      <c r="C28" s="111" t="str">
        <f t="array" ref="C28">IF(ISNUMBER($J28),INDEX('Výpočty'!$F$4:$F$63,$J28),"")</f>
        <v/>
      </c>
      <c r="D28" s="111" t="str">
        <f t="array" ref="D28">IF(ISNUMBER($J28),INDEX('Výpočty'!$G$4:$G$63,$J28),"")</f>
        <v/>
      </c>
      <c r="E28" s="112" t="str">
        <f t="array" ref="E28">IF(ISNUMBER($J28),INDEX('Výpočty'!M$4:M$63,$J28),"")</f>
        <v/>
      </c>
      <c r="F28" s="112" t="str">
        <f t="array" ref="F28">IF(ISNUMBER($J28),INDEX('Výpočty'!$N$4:$N$63,$J28),"")</f>
        <v/>
      </c>
      <c r="G28" s="112" t="str">
        <f t="array" ref="G28">IF(ISNUMBER($J28),INDEX('Výpočty'!$O$4:$O$63,$J28),"")</f>
        <v/>
      </c>
      <c r="H28" s="112" t="str">
        <f t="array" ref="H28">IF(ISNUMBER($J28),INDEX('Výpočty'!$P$4:$P$63,$J28),"")</f>
        <v/>
      </c>
      <c r="I28" s="116" t="str">
        <f t="array" ref="I28">IF(ISNUMBER($J28),INDEX('Výpočty'!I$4:I$63,$J28),"")</f>
        <v/>
      </c>
      <c r="J28" s="114" t="str">
        <f>'Výpočty'!Z92</f>
        <v>#NUM!</v>
      </c>
      <c r="K28" s="115"/>
      <c r="L28" s="96"/>
      <c r="M28" s="96"/>
      <c r="N28" s="96"/>
      <c r="O28" s="96"/>
      <c r="P28" s="96"/>
      <c r="Q28" s="96"/>
      <c r="R28" s="96"/>
      <c r="S28" s="96"/>
      <c r="T28" s="96"/>
    </row>
    <row r="29" ht="13.5" customHeight="1">
      <c r="A29" s="108">
        <v>26.0</v>
      </c>
      <c r="B29" s="110" t="str">
        <f t="array" ref="B29">IF(ISNUMBER($J29),INDEX(Registrace!$G$4:$G$63,$J29),"")</f>
        <v/>
      </c>
      <c r="C29" s="111" t="str">
        <f t="array" ref="C29">IF(ISNUMBER($J29),INDEX('Výpočty'!$F$4:$F$63,$J29),"")</f>
        <v/>
      </c>
      <c r="D29" s="111" t="str">
        <f t="array" ref="D29">IF(ISNUMBER($J29),INDEX('Výpočty'!$G$4:$G$63,$J29),"")</f>
        <v/>
      </c>
      <c r="E29" s="112" t="str">
        <f t="array" ref="E29">IF(ISNUMBER($J29),INDEX('Výpočty'!M$4:M$63,$J29),"")</f>
        <v/>
      </c>
      <c r="F29" s="112" t="str">
        <f t="array" ref="F29">IF(ISNUMBER($J29),INDEX('Výpočty'!$N$4:$N$63,$J29),"")</f>
        <v/>
      </c>
      <c r="G29" s="112" t="str">
        <f t="array" ref="G29">IF(ISNUMBER($J29),INDEX('Výpočty'!$O$4:$O$63,$J29),"")</f>
        <v/>
      </c>
      <c r="H29" s="112" t="str">
        <f t="array" ref="H29">IF(ISNUMBER($J29),INDEX('Výpočty'!$P$4:$P$63,$J29),"")</f>
        <v/>
      </c>
      <c r="I29" s="105" t="str">
        <f t="array" ref="I29">IF(ISNUMBER($J29),INDEX('Výpočty'!I$4:I$63,$J29),"")</f>
        <v/>
      </c>
      <c r="J29" s="114" t="str">
        <f>'Výpočty'!Z93</f>
        <v>#NUM!</v>
      </c>
      <c r="K29" s="115"/>
      <c r="L29" s="96"/>
      <c r="M29" s="96"/>
      <c r="N29" s="96"/>
      <c r="O29" s="96"/>
      <c r="P29" s="96"/>
      <c r="Q29" s="96"/>
      <c r="R29" s="96"/>
      <c r="S29" s="96"/>
      <c r="T29" s="96"/>
    </row>
    <row r="30" ht="13.5" customHeight="1">
      <c r="A30" s="108">
        <v>27.0</v>
      </c>
      <c r="B30" s="110" t="str">
        <f t="array" ref="B30">IF(ISNUMBER($J30),INDEX(Registrace!$G$4:$G$63,$J30),"")</f>
        <v/>
      </c>
      <c r="C30" s="111" t="str">
        <f t="array" ref="C30">IF(ISNUMBER($J30),INDEX('Výpočty'!$F$4:$F$63,$J30),"")</f>
        <v/>
      </c>
      <c r="D30" s="111" t="str">
        <f t="array" ref="D30">IF(ISNUMBER($J30),INDEX('Výpočty'!$G$4:$G$63,$J30),"")</f>
        <v/>
      </c>
      <c r="E30" s="112" t="str">
        <f t="array" ref="E30">IF(ISNUMBER($J30),INDEX('Výpočty'!M$4:M$63,$J30),"")</f>
        <v/>
      </c>
      <c r="F30" s="112" t="str">
        <f t="array" ref="F30">IF(ISNUMBER($J30),INDEX('Výpočty'!$N$4:$N$63,$J30),"")</f>
        <v/>
      </c>
      <c r="G30" s="112" t="str">
        <f t="array" ref="G30">IF(ISNUMBER($J30),INDEX('Výpočty'!$O$4:$O$63,$J30),"")</f>
        <v/>
      </c>
      <c r="H30" s="112" t="str">
        <f t="array" ref="H30">IF(ISNUMBER($J30),INDEX('Výpočty'!$P$4:$P$63,$J30),"")</f>
        <v/>
      </c>
      <c r="I30" s="105" t="str">
        <f t="array" ref="I30">IF(ISNUMBER($J30),INDEX('Výpočty'!I$4:I$63,$J30),"")</f>
        <v/>
      </c>
      <c r="J30" s="114" t="str">
        <f>'Výpočty'!Z94</f>
        <v>#NUM!</v>
      </c>
      <c r="K30" s="115"/>
      <c r="L30" s="96"/>
      <c r="M30" s="96"/>
      <c r="N30" s="96"/>
      <c r="O30" s="96"/>
      <c r="P30" s="96"/>
      <c r="Q30" s="96"/>
      <c r="R30" s="96"/>
      <c r="S30" s="96"/>
      <c r="T30" s="96"/>
    </row>
    <row r="31" ht="13.5" customHeight="1">
      <c r="A31" s="108">
        <v>28.0</v>
      </c>
      <c r="B31" s="110" t="str">
        <f t="array" ref="B31">IF(ISNUMBER($J31),INDEX(Registrace!$G$4:$G$63,$J31),"")</f>
        <v/>
      </c>
      <c r="C31" s="111" t="str">
        <f t="array" ref="C31">IF(ISNUMBER($J31),INDEX('Výpočty'!$F$4:$F$63,$J31),"")</f>
        <v/>
      </c>
      <c r="D31" s="111" t="str">
        <f t="array" ref="D31">IF(ISNUMBER($J31),INDEX('Výpočty'!$G$4:$G$63,$J31),"")</f>
        <v/>
      </c>
      <c r="E31" s="112" t="str">
        <f t="array" ref="E31">IF(ISNUMBER($J31),INDEX('Výpočty'!M$4:M$63,$J31),"")</f>
        <v/>
      </c>
      <c r="F31" s="112" t="str">
        <f t="array" ref="F31">IF(ISNUMBER($J31),INDEX('Výpočty'!$N$4:$N$63,$J31),"")</f>
        <v/>
      </c>
      <c r="G31" s="112" t="str">
        <f t="array" ref="G31">IF(ISNUMBER($J31),INDEX('Výpočty'!$O$4:$O$63,$J31),"")</f>
        <v/>
      </c>
      <c r="H31" s="112" t="str">
        <f t="array" ref="H31">IF(ISNUMBER($J31),INDEX('Výpočty'!$P$4:$P$63,$J31),"")</f>
        <v/>
      </c>
      <c r="I31" s="116" t="str">
        <f t="array" ref="I31">IF(ISNUMBER($J31),INDEX('Výpočty'!I$4:I$63,$J31),"")</f>
        <v/>
      </c>
      <c r="J31" s="114" t="str">
        <f>'Výpočty'!Z95</f>
        <v>#NUM!</v>
      </c>
      <c r="K31" s="115"/>
      <c r="L31" s="96"/>
      <c r="M31" s="96"/>
      <c r="N31" s="96"/>
      <c r="O31" s="96"/>
      <c r="P31" s="96"/>
      <c r="Q31" s="96"/>
      <c r="R31" s="96"/>
      <c r="S31" s="96"/>
      <c r="T31" s="96"/>
    </row>
    <row r="32" ht="13.5" customHeight="1">
      <c r="A32" s="108">
        <v>29.0</v>
      </c>
      <c r="B32" s="110" t="str">
        <f t="array" ref="B32">IF(ISNUMBER($J32),INDEX(Registrace!$G$4:$G$63,$J32),"")</f>
        <v/>
      </c>
      <c r="C32" s="111" t="str">
        <f t="array" ref="C32">IF(ISNUMBER($J32),INDEX('Výpočty'!$F$4:$F$63,$J32),"")</f>
        <v/>
      </c>
      <c r="D32" s="111" t="str">
        <f t="array" ref="D32">IF(ISNUMBER($J32),INDEX('Výpočty'!$G$4:$G$63,$J32),"")</f>
        <v/>
      </c>
      <c r="E32" s="112" t="str">
        <f t="array" ref="E32">IF(ISNUMBER($J32),INDEX('Výpočty'!M$4:M$63,$J32),"")</f>
        <v/>
      </c>
      <c r="F32" s="112" t="str">
        <f t="array" ref="F32">IF(ISNUMBER($J32),INDEX('Výpočty'!$N$4:$N$63,$J32),"")</f>
        <v/>
      </c>
      <c r="G32" s="112" t="str">
        <f t="array" ref="G32">IF(ISNUMBER($J32),INDEX('Výpočty'!$O$4:$O$63,$J32),"")</f>
        <v/>
      </c>
      <c r="H32" s="112" t="str">
        <f t="array" ref="H32">IF(ISNUMBER($J32),INDEX('Výpočty'!$P$4:$P$63,$J32),"")</f>
        <v/>
      </c>
      <c r="I32" s="116" t="str">
        <f t="array" ref="I32">IF(ISNUMBER($J32),INDEX('Výpočty'!I$4:I$63,$J32),"")</f>
        <v/>
      </c>
      <c r="J32" s="114" t="str">
        <f>'Výpočty'!Z96</f>
        <v>#NUM!</v>
      </c>
      <c r="K32" s="115"/>
      <c r="L32" s="96"/>
      <c r="M32" s="96"/>
      <c r="N32" s="96"/>
      <c r="O32" s="96"/>
      <c r="P32" s="96"/>
      <c r="Q32" s="96"/>
      <c r="R32" s="96"/>
      <c r="S32" s="96"/>
      <c r="T32" s="96"/>
    </row>
    <row r="33" ht="13.5" customHeight="1">
      <c r="A33" s="108">
        <v>30.0</v>
      </c>
      <c r="B33" s="110" t="str">
        <f t="array" ref="B33">IF(ISNUMBER($J33),INDEX(Registrace!$G$4:$G$63,$J33),"")</f>
        <v/>
      </c>
      <c r="C33" s="111" t="str">
        <f t="array" ref="C33">IF(ISNUMBER($J33),INDEX('Výpočty'!$F$4:$F$63,$J33),"")</f>
        <v/>
      </c>
      <c r="D33" s="111" t="str">
        <f t="array" ref="D33">IF(ISNUMBER($J33),INDEX('Výpočty'!$G$4:$G$63,$J33),"")</f>
        <v/>
      </c>
      <c r="E33" s="112" t="str">
        <f t="array" ref="E33">IF(ISNUMBER($J33),INDEX('Výpočty'!M$4:M$63,$J33),"")</f>
        <v/>
      </c>
      <c r="F33" s="112" t="str">
        <f t="array" ref="F33">IF(ISNUMBER($J33),INDEX('Výpočty'!$N$4:$N$63,$J33),"")</f>
        <v/>
      </c>
      <c r="G33" s="112" t="str">
        <f t="array" ref="G33">IF(ISNUMBER($J33),INDEX('Výpočty'!$O$4:$O$63,$J33),"")</f>
        <v/>
      </c>
      <c r="H33" s="112" t="str">
        <f t="array" ref="H33">IF(ISNUMBER($J33),INDEX('Výpočty'!$P$4:$P$63,$J33),"")</f>
        <v/>
      </c>
      <c r="I33" s="116" t="str">
        <f t="array" ref="I33">IF(ISNUMBER($J33),INDEX('Výpočty'!I$4:I$63,$J33),"")</f>
        <v/>
      </c>
      <c r="J33" s="114" t="str">
        <f>'Výpočty'!Z97</f>
        <v>#NUM!</v>
      </c>
      <c r="K33" s="115"/>
      <c r="L33" s="96"/>
      <c r="M33" s="96"/>
      <c r="N33" s="96"/>
      <c r="O33" s="96"/>
      <c r="P33" s="96"/>
      <c r="Q33" s="96"/>
      <c r="R33" s="96"/>
      <c r="S33" s="96"/>
      <c r="T33" s="96"/>
    </row>
    <row r="34" ht="13.5" customHeight="1">
      <c r="A34" s="108">
        <v>31.0</v>
      </c>
      <c r="B34" s="110" t="str">
        <f t="array" ref="B34">IF(ISNUMBER($J34),INDEX(Registrace!$G$4:$G$63,$J34),"")</f>
        <v/>
      </c>
      <c r="C34" s="111" t="str">
        <f t="array" ref="C34">IF(ISNUMBER($J34),INDEX('Výpočty'!$F$4:$F$63,$J34),"")</f>
        <v/>
      </c>
      <c r="D34" s="111" t="str">
        <f t="array" ref="D34">IF(ISNUMBER($J34),INDEX('Výpočty'!$G$4:$G$63,$J34),"")</f>
        <v/>
      </c>
      <c r="E34" s="112" t="str">
        <f t="array" ref="E34">IF(ISNUMBER($J34),INDEX('Výpočty'!M$4:M$63,$J34),"")</f>
        <v/>
      </c>
      <c r="F34" s="112" t="str">
        <f t="array" ref="F34">IF(ISNUMBER($J34),INDEX('Výpočty'!$N$4:$N$63,$J34),"")</f>
        <v/>
      </c>
      <c r="G34" s="112" t="str">
        <f t="array" ref="G34">IF(ISNUMBER($J34),INDEX('Výpočty'!$O$4:$O$63,$J34),"")</f>
        <v/>
      </c>
      <c r="H34" s="112" t="str">
        <f t="array" ref="H34">IF(ISNUMBER($J34),INDEX('Výpočty'!$P$4:$P$63,$J34),"")</f>
        <v/>
      </c>
      <c r="I34" s="105" t="str">
        <f t="array" ref="I34">IF(ISNUMBER($J34),INDEX('Výpočty'!I$4:I$63,$J34),"")</f>
        <v/>
      </c>
      <c r="J34" s="114" t="str">
        <f>'Výpočty'!Z98</f>
        <v>#NUM!</v>
      </c>
      <c r="K34" s="115"/>
      <c r="L34" s="96"/>
      <c r="M34" s="96"/>
      <c r="N34" s="96"/>
      <c r="O34" s="96"/>
      <c r="P34" s="96"/>
      <c r="Q34" s="96"/>
      <c r="R34" s="96"/>
      <c r="S34" s="96"/>
      <c r="T34" s="96"/>
    </row>
    <row r="35" ht="13.5" customHeight="1">
      <c r="A35" s="108">
        <v>32.0</v>
      </c>
      <c r="B35" s="110" t="str">
        <f t="array" ref="B35">IF(ISNUMBER($J35),INDEX(Registrace!$G$4:$G$63,$J35),"")</f>
        <v/>
      </c>
      <c r="C35" s="111" t="str">
        <f t="array" ref="C35">IF(ISNUMBER($J35),INDEX('Výpočty'!$F$4:$F$63,$J35),"")</f>
        <v/>
      </c>
      <c r="D35" s="111" t="str">
        <f t="array" ref="D35">IF(ISNUMBER($J35),INDEX('Výpočty'!$G$4:$G$63,$J35),"")</f>
        <v/>
      </c>
      <c r="E35" s="112" t="str">
        <f t="array" ref="E35">IF(ISNUMBER($J35),INDEX('Výpočty'!M$4:M$63,$J35),"")</f>
        <v/>
      </c>
      <c r="F35" s="112" t="str">
        <f t="array" ref="F35">IF(ISNUMBER($J35),INDEX('Výpočty'!$N$4:$N$63,$J35),"")</f>
        <v/>
      </c>
      <c r="G35" s="112" t="str">
        <f t="array" ref="G35">IF(ISNUMBER($J35),INDEX('Výpočty'!$O$4:$O$63,$J35),"")</f>
        <v/>
      </c>
      <c r="H35" s="112" t="str">
        <f t="array" ref="H35">IF(ISNUMBER($J35),INDEX('Výpočty'!$P$4:$P$63,$J35),"")</f>
        <v/>
      </c>
      <c r="I35" s="105" t="str">
        <f t="array" ref="I35">IF(ISNUMBER($J35),INDEX('Výpočty'!I$4:I$63,$J35),"")</f>
        <v/>
      </c>
      <c r="J35" s="114" t="str">
        <f>'Výpočty'!Z99</f>
        <v>#NUM!</v>
      </c>
      <c r="K35" s="115"/>
      <c r="L35" s="96"/>
      <c r="M35" s="96"/>
      <c r="N35" s="96"/>
      <c r="O35" s="96"/>
      <c r="P35" s="96"/>
      <c r="Q35" s="96"/>
      <c r="R35" s="96"/>
      <c r="S35" s="96"/>
      <c r="T35" s="96"/>
    </row>
    <row r="36" ht="13.5" customHeight="1">
      <c r="A36" s="108">
        <v>33.0</v>
      </c>
      <c r="B36" s="110" t="str">
        <f t="array" ref="B36">IF(ISNUMBER($J36),INDEX(Registrace!$G$4:$G$63,$J36),"")</f>
        <v/>
      </c>
      <c r="C36" s="111" t="str">
        <f t="array" ref="C36">IF(ISNUMBER($J36),INDEX('Výpočty'!$F$4:$F$63,$J36),"")</f>
        <v/>
      </c>
      <c r="D36" s="111" t="str">
        <f t="array" ref="D36">IF(ISNUMBER($J36),INDEX('Výpočty'!$G$4:$G$63,$J36),"")</f>
        <v/>
      </c>
      <c r="E36" s="112" t="str">
        <f t="array" ref="E36">IF(ISNUMBER($J36),INDEX('Výpočty'!M$4:M$63,$J36),"")</f>
        <v/>
      </c>
      <c r="F36" s="112" t="str">
        <f t="array" ref="F36">IF(ISNUMBER($J36),INDEX('Výpočty'!$N$4:$N$63,$J36),"")</f>
        <v/>
      </c>
      <c r="G36" s="112" t="str">
        <f t="array" ref="G36">IF(ISNUMBER($J36),INDEX('Výpočty'!$O$4:$O$63,$J36),"")</f>
        <v/>
      </c>
      <c r="H36" s="112" t="str">
        <f t="array" ref="H36">IF(ISNUMBER($J36),INDEX('Výpočty'!$P$4:$P$63,$J36),"")</f>
        <v/>
      </c>
      <c r="I36" s="105" t="str">
        <f t="array" ref="I36">IF(ISNUMBER($J36),INDEX('Výpočty'!I$4:I$63,$J36),"")</f>
        <v/>
      </c>
      <c r="J36" s="114" t="str">
        <f>'Výpočty'!Z100</f>
        <v>#NUM!</v>
      </c>
      <c r="K36" s="115"/>
      <c r="L36" s="96"/>
      <c r="M36" s="96"/>
      <c r="N36" s="96"/>
      <c r="O36" s="96"/>
      <c r="P36" s="96"/>
      <c r="Q36" s="96"/>
      <c r="R36" s="96"/>
      <c r="S36" s="96"/>
      <c r="T36" s="96"/>
    </row>
    <row r="37" ht="13.5" customHeight="1">
      <c r="A37" s="108">
        <v>34.0</v>
      </c>
      <c r="B37" s="110" t="str">
        <f t="array" ref="B37">IF(ISNUMBER($J37),INDEX(Registrace!$G$4:$G$63,$J37),"")</f>
        <v/>
      </c>
      <c r="C37" s="111" t="str">
        <f t="array" ref="C37">IF(ISNUMBER($J37),INDEX('Výpočty'!$F$4:$F$63,$J37),"")</f>
        <v/>
      </c>
      <c r="D37" s="111" t="str">
        <f t="array" ref="D37">IF(ISNUMBER($J37),INDEX('Výpočty'!$G$4:$G$63,$J37),"")</f>
        <v/>
      </c>
      <c r="E37" s="112" t="str">
        <f t="array" ref="E37">IF(ISNUMBER($J37),INDEX('Výpočty'!M$4:M$63,$J37),"")</f>
        <v/>
      </c>
      <c r="F37" s="112" t="str">
        <f t="array" ref="F37">IF(ISNUMBER($J37),INDEX('Výpočty'!$N$4:$N$63,$J37),"")</f>
        <v/>
      </c>
      <c r="G37" s="112" t="str">
        <f t="array" ref="G37">IF(ISNUMBER($J37),INDEX('Výpočty'!$O$4:$O$63,$J37),"")</f>
        <v/>
      </c>
      <c r="H37" s="112" t="str">
        <f t="array" ref="H37">IF(ISNUMBER($J37),INDEX('Výpočty'!$P$4:$P$63,$J37),"")</f>
        <v/>
      </c>
      <c r="I37" s="105" t="str">
        <f t="array" ref="I37">IF(ISNUMBER($J37),INDEX('Výpočty'!I$4:I$63,$J37),"")</f>
        <v/>
      </c>
      <c r="J37" s="114" t="str">
        <f>'Výpočty'!Z101</f>
        <v>#NUM!</v>
      </c>
      <c r="K37" s="115"/>
      <c r="L37" s="96"/>
      <c r="M37" s="96"/>
      <c r="N37" s="96"/>
      <c r="O37" s="96"/>
      <c r="P37" s="96"/>
      <c r="Q37" s="96"/>
      <c r="R37" s="96"/>
      <c r="S37" s="96"/>
      <c r="T37" s="96"/>
    </row>
    <row r="38" ht="13.5" customHeight="1">
      <c r="A38" s="108">
        <v>35.0</v>
      </c>
      <c r="B38" s="110" t="str">
        <f t="array" ref="B38">IF(ISNUMBER($J38),INDEX(Registrace!$G$4:$G$63,$J38),"")</f>
        <v/>
      </c>
      <c r="C38" s="111" t="str">
        <f t="array" ref="C38">IF(ISNUMBER($J38),INDEX('Výpočty'!$F$4:$F$63,$J38),"")</f>
        <v/>
      </c>
      <c r="D38" s="111" t="str">
        <f t="array" ref="D38">IF(ISNUMBER($J38),INDEX('Výpočty'!$G$4:$G$63,$J38),"")</f>
        <v/>
      </c>
      <c r="E38" s="112" t="str">
        <f t="array" ref="E38">IF(ISNUMBER($J38),INDEX('Výpočty'!M$4:M$63,$J38),"")</f>
        <v/>
      </c>
      <c r="F38" s="112" t="str">
        <f t="array" ref="F38">IF(ISNUMBER($J38),INDEX('Výpočty'!$N$4:$N$63,$J38),"")</f>
        <v/>
      </c>
      <c r="G38" s="112" t="str">
        <f t="array" ref="G38">IF(ISNUMBER($J38),INDEX('Výpočty'!$O$4:$O$63,$J38),"")</f>
        <v/>
      </c>
      <c r="H38" s="112" t="str">
        <f t="array" ref="H38">IF(ISNUMBER($J38),INDEX('Výpočty'!$P$4:$P$63,$J38),"")</f>
        <v/>
      </c>
      <c r="I38" s="116" t="str">
        <f t="array" ref="I38">IF(ISNUMBER($J38),INDEX('Výpočty'!I$4:I$63,$J38),"")</f>
        <v/>
      </c>
      <c r="J38" s="114" t="str">
        <f>'Výpočty'!Z102</f>
        <v>#NUM!</v>
      </c>
      <c r="K38" s="115"/>
      <c r="L38" s="96"/>
      <c r="M38" s="96"/>
      <c r="N38" s="96"/>
      <c r="O38" s="96"/>
      <c r="P38" s="96"/>
      <c r="Q38" s="96"/>
      <c r="R38" s="96"/>
      <c r="S38" s="96"/>
      <c r="T38" s="96"/>
    </row>
    <row r="39" ht="13.5" customHeight="1">
      <c r="A39" s="108">
        <v>36.0</v>
      </c>
      <c r="B39" s="110" t="str">
        <f t="array" ref="B39">IF(ISNUMBER($J39),INDEX(Registrace!$G$4:$G$63,$J39),"")</f>
        <v/>
      </c>
      <c r="C39" s="111" t="str">
        <f t="array" ref="C39">IF(ISNUMBER($J39),INDEX('Výpočty'!$F$4:$F$63,$J39),"")</f>
        <v/>
      </c>
      <c r="D39" s="111" t="str">
        <f t="array" ref="D39">IF(ISNUMBER($J39),INDEX('Výpočty'!$G$4:$G$63,$J39),"")</f>
        <v/>
      </c>
      <c r="E39" s="112" t="str">
        <f t="array" ref="E39">IF(ISNUMBER($J39),INDEX('Výpočty'!M$4:M$63,$J39),"")</f>
        <v/>
      </c>
      <c r="F39" s="112" t="str">
        <f t="array" ref="F39">IF(ISNUMBER($J39),INDEX('Výpočty'!$N$4:$N$63,$J39),"")</f>
        <v/>
      </c>
      <c r="G39" s="112" t="str">
        <f t="array" ref="G39">IF(ISNUMBER($J39),INDEX('Výpočty'!$O$4:$O$63,$J39),"")</f>
        <v/>
      </c>
      <c r="H39" s="112" t="str">
        <f t="array" ref="H39">IF(ISNUMBER($J39),INDEX('Výpočty'!$P$4:$P$63,$J39),"")</f>
        <v/>
      </c>
      <c r="I39" s="105" t="str">
        <f t="array" ref="I39">IF(ISNUMBER($J39),INDEX('Výpočty'!I$4:I$63,$J39),"")</f>
        <v/>
      </c>
      <c r="J39" s="114" t="str">
        <f>'Výpočty'!Z103</f>
        <v>#NUM!</v>
      </c>
      <c r="K39" s="115"/>
      <c r="L39" s="96"/>
      <c r="M39" s="96"/>
      <c r="N39" s="96"/>
      <c r="O39" s="96"/>
      <c r="P39" s="96"/>
      <c r="Q39" s="96"/>
      <c r="R39" s="96"/>
      <c r="S39" s="96"/>
      <c r="T39" s="96"/>
    </row>
    <row r="40" ht="13.5" customHeight="1">
      <c r="A40" s="108">
        <v>37.0</v>
      </c>
      <c r="B40" s="110" t="str">
        <f t="array" ref="B40">IF(ISNUMBER($J40),INDEX(Registrace!$G$4:$G$63,$J40),"")</f>
        <v/>
      </c>
      <c r="C40" s="111" t="str">
        <f t="array" ref="C40">IF(ISNUMBER($J40),INDEX('Výpočty'!$F$4:$F$63,$J40),"")</f>
        <v/>
      </c>
      <c r="D40" s="111" t="str">
        <f t="array" ref="D40">IF(ISNUMBER($J40),INDEX('Výpočty'!$G$4:$G$63,$J40),"")</f>
        <v/>
      </c>
      <c r="E40" s="112" t="str">
        <f t="array" ref="E40">IF(ISNUMBER($J40),INDEX('Výpočty'!M$4:M$63,$J40),"")</f>
        <v/>
      </c>
      <c r="F40" s="112" t="str">
        <f t="array" ref="F40">IF(ISNUMBER($J40),INDEX('Výpočty'!$N$4:$N$63,$J40),"")</f>
        <v/>
      </c>
      <c r="G40" s="112" t="str">
        <f t="array" ref="G40">IF(ISNUMBER($J40),INDEX('Výpočty'!$O$4:$O$63,$J40),"")</f>
        <v/>
      </c>
      <c r="H40" s="112" t="str">
        <f t="array" ref="H40">IF(ISNUMBER($J40),INDEX('Výpočty'!$P$4:$P$63,$J40),"")</f>
        <v/>
      </c>
      <c r="I40" s="116" t="str">
        <f t="array" ref="I40">IF(ISNUMBER($J40),INDEX('Výpočty'!I$4:I$63,$J40),"")</f>
        <v/>
      </c>
      <c r="J40" s="114" t="str">
        <f>'Výpočty'!Z104</f>
        <v>#NUM!</v>
      </c>
      <c r="K40" s="115"/>
      <c r="L40" s="96"/>
      <c r="M40" s="96"/>
      <c r="N40" s="96"/>
      <c r="O40" s="96"/>
      <c r="P40" s="96"/>
      <c r="Q40" s="96"/>
      <c r="R40" s="96"/>
      <c r="S40" s="96"/>
      <c r="T40" s="96"/>
    </row>
    <row r="41" ht="13.5" customHeight="1">
      <c r="A41" s="108">
        <v>38.0</v>
      </c>
      <c r="B41" s="110" t="str">
        <f t="array" ref="B41">IF(ISNUMBER($J41),INDEX(Registrace!$G$4:$G$63,$J41),"")</f>
        <v/>
      </c>
      <c r="C41" s="111" t="str">
        <f t="array" ref="C41">IF(ISNUMBER($J41),INDEX('Výpočty'!$F$4:$F$63,$J41),"")</f>
        <v/>
      </c>
      <c r="D41" s="111" t="str">
        <f t="array" ref="D41">IF(ISNUMBER($J41),INDEX('Výpočty'!$G$4:$G$63,$J41),"")</f>
        <v/>
      </c>
      <c r="E41" s="112" t="str">
        <f t="array" ref="E41">IF(ISNUMBER($J41),INDEX('Výpočty'!M$4:M$63,$J41),"")</f>
        <v/>
      </c>
      <c r="F41" s="112" t="str">
        <f t="array" ref="F41">IF(ISNUMBER($J41),INDEX('Výpočty'!$N$4:$N$63,$J41),"")</f>
        <v/>
      </c>
      <c r="G41" s="112" t="str">
        <f t="array" ref="G41">IF(ISNUMBER($J41),INDEX('Výpočty'!$O$4:$O$63,$J41),"")</f>
        <v/>
      </c>
      <c r="H41" s="112" t="str">
        <f t="array" ref="H41">IF(ISNUMBER($J41),INDEX('Výpočty'!$P$4:$P$63,$J41),"")</f>
        <v/>
      </c>
      <c r="I41" s="116" t="str">
        <f t="array" ref="I41">IF(ISNUMBER($J41),INDEX('Výpočty'!I$4:I$63,$J41),"")</f>
        <v/>
      </c>
      <c r="J41" s="114" t="str">
        <f>'Výpočty'!Z105</f>
        <v>#NUM!</v>
      </c>
      <c r="K41" s="115"/>
      <c r="L41" s="96"/>
      <c r="M41" s="96"/>
      <c r="N41" s="96"/>
      <c r="O41" s="96"/>
      <c r="P41" s="96"/>
      <c r="Q41" s="96"/>
      <c r="R41" s="96"/>
      <c r="S41" s="96"/>
      <c r="T41" s="96"/>
    </row>
    <row r="42" ht="13.5" customHeight="1">
      <c r="A42" s="108">
        <v>39.0</v>
      </c>
      <c r="B42" s="110" t="str">
        <f t="array" ref="B42">IF(ISNUMBER($J42),INDEX(Registrace!$G$4:$G$63,$J42),"")</f>
        <v/>
      </c>
      <c r="C42" s="111" t="str">
        <f t="array" ref="C42">IF(ISNUMBER($J42),INDEX('Výpočty'!$F$4:$F$63,$J42),"")</f>
        <v/>
      </c>
      <c r="D42" s="111" t="str">
        <f t="array" ref="D42">IF(ISNUMBER($J42),INDEX('Výpočty'!$G$4:$G$63,$J42),"")</f>
        <v/>
      </c>
      <c r="E42" s="112" t="str">
        <f t="array" ref="E42">IF(ISNUMBER($J42),INDEX('Výpočty'!M$4:M$63,$J42),"")</f>
        <v/>
      </c>
      <c r="F42" s="112" t="str">
        <f t="array" ref="F42">IF(ISNUMBER($J42),INDEX('Výpočty'!$N$4:$N$63,$J42),"")</f>
        <v/>
      </c>
      <c r="G42" s="112" t="str">
        <f t="array" ref="G42">IF(ISNUMBER($J42),INDEX('Výpočty'!$O$4:$O$63,$J42),"")</f>
        <v/>
      </c>
      <c r="H42" s="112" t="str">
        <f t="array" ref="H42">IF(ISNUMBER($J42),INDEX('Výpočty'!$P$4:$P$63,$J42),"")</f>
        <v/>
      </c>
      <c r="I42" s="116" t="str">
        <f t="array" ref="I42">IF(ISNUMBER($J42),INDEX('Výpočty'!I$4:I$63,$J42),"")</f>
        <v/>
      </c>
      <c r="J42" s="114" t="str">
        <f>'Výpočty'!Z106</f>
        <v>#NUM!</v>
      </c>
      <c r="K42" s="115"/>
      <c r="L42" s="96"/>
      <c r="M42" s="96"/>
      <c r="N42" s="96"/>
      <c r="O42" s="96"/>
      <c r="P42" s="96"/>
      <c r="Q42" s="96"/>
      <c r="R42" s="96"/>
      <c r="S42" s="96"/>
      <c r="T42" s="96"/>
    </row>
    <row r="43" ht="13.5" customHeight="1">
      <c r="A43" s="108">
        <v>40.0</v>
      </c>
      <c r="B43" s="110" t="str">
        <f t="array" ref="B43">IF(ISNUMBER($J43),INDEX(Registrace!$G$4:$G$63,$J43),"")</f>
        <v/>
      </c>
      <c r="C43" s="111" t="str">
        <f t="array" ref="C43">IF(ISNUMBER($J43),INDEX('Výpočty'!$F$4:$F$63,$J43),"")</f>
        <v/>
      </c>
      <c r="D43" s="111" t="str">
        <f t="array" ref="D43">IF(ISNUMBER($J43),INDEX('Výpočty'!$G$4:$G$63,$J43),"")</f>
        <v/>
      </c>
      <c r="E43" s="112" t="str">
        <f t="array" ref="E43">IF(ISNUMBER($J43),INDEX('Výpočty'!M$4:M$63,$J43),"")</f>
        <v/>
      </c>
      <c r="F43" s="112" t="str">
        <f t="array" ref="F43">IF(ISNUMBER($J43),INDEX('Výpočty'!$N$4:$N$63,$J43),"")</f>
        <v/>
      </c>
      <c r="G43" s="112" t="str">
        <f t="array" ref="G43">IF(ISNUMBER($J43),INDEX('Výpočty'!$O$4:$O$63,$J43),"")</f>
        <v/>
      </c>
      <c r="H43" s="112" t="str">
        <f t="array" ref="H43">IF(ISNUMBER($J43),INDEX('Výpočty'!$P$4:$P$63,$J43),"")</f>
        <v/>
      </c>
      <c r="I43" s="116" t="str">
        <f t="array" ref="I43">IF(ISNUMBER($J43),INDEX('Výpočty'!I$4:I$63,$J43),"")</f>
        <v/>
      </c>
      <c r="J43" s="114" t="str">
        <f>'Výpočty'!Z107</f>
        <v>#NUM!</v>
      </c>
      <c r="K43" s="115"/>
      <c r="L43" s="96"/>
      <c r="M43" s="96"/>
      <c r="N43" s="96"/>
      <c r="O43" s="96"/>
      <c r="P43" s="96"/>
      <c r="Q43" s="96"/>
      <c r="R43" s="96"/>
      <c r="S43" s="96"/>
      <c r="T43" s="96"/>
    </row>
    <row r="44" ht="13.5" customHeight="1">
      <c r="A44" s="108">
        <v>41.0</v>
      </c>
      <c r="B44" s="110" t="str">
        <f t="array" ref="B44">IF(ISNUMBER($J44),INDEX(Registrace!$G$4:$G$63,$J44),"")</f>
        <v/>
      </c>
      <c r="C44" s="111" t="str">
        <f t="array" ref="C44">IF(ISNUMBER($J44),INDEX('Výpočty'!$F$4:$F$63,$J44),"")</f>
        <v/>
      </c>
      <c r="D44" s="111" t="str">
        <f t="array" ref="D44">IF(ISNUMBER($J44),INDEX('Výpočty'!$G$4:$G$63,$J44),"")</f>
        <v/>
      </c>
      <c r="E44" s="112" t="str">
        <f t="array" ref="E44">IF(ISNUMBER($J44),INDEX('Výpočty'!M$4:M$63,$J44),"")</f>
        <v/>
      </c>
      <c r="F44" s="112" t="str">
        <f t="array" ref="F44">IF(ISNUMBER($J44),INDEX('Výpočty'!$N$4:$N$63,$J44),"")</f>
        <v/>
      </c>
      <c r="G44" s="112" t="str">
        <f t="array" ref="G44">IF(ISNUMBER($J44),INDEX('Výpočty'!$O$4:$O$63,$J44),"")</f>
        <v/>
      </c>
      <c r="H44" s="112" t="str">
        <f t="array" ref="H44">IF(ISNUMBER($J44),INDEX('Výpočty'!$P$4:$P$63,$J44),"")</f>
        <v/>
      </c>
      <c r="I44" s="116" t="str">
        <f t="array" ref="I44">IF(ISNUMBER($J44),INDEX('Výpočty'!I$4:I$63,$J44),"")</f>
        <v/>
      </c>
      <c r="J44" s="114" t="str">
        <f>'Výpočty'!Z108</f>
        <v>#NUM!</v>
      </c>
      <c r="K44" s="115"/>
      <c r="L44" s="96"/>
      <c r="M44" s="96"/>
      <c r="N44" s="96"/>
      <c r="O44" s="96"/>
      <c r="P44" s="96"/>
      <c r="Q44" s="96"/>
      <c r="R44" s="96"/>
      <c r="S44" s="96"/>
      <c r="T44" s="96"/>
    </row>
    <row r="45" ht="13.5" customHeight="1">
      <c r="A45" s="108">
        <v>42.0</v>
      </c>
      <c r="B45" s="110" t="str">
        <f t="array" ref="B45">IF(ISNUMBER($J45),INDEX(Registrace!$G$4:$G$63,$J45),"")</f>
        <v/>
      </c>
      <c r="C45" s="111" t="str">
        <f t="array" ref="C45">IF(ISNUMBER($J45),INDEX('Výpočty'!$F$4:$F$63,$J45),"")</f>
        <v/>
      </c>
      <c r="D45" s="111" t="str">
        <f t="array" ref="D45">IF(ISNUMBER($J45),INDEX('Výpočty'!$G$4:$G$63,$J45),"")</f>
        <v/>
      </c>
      <c r="E45" s="112" t="str">
        <f t="array" ref="E45">IF(ISNUMBER($J45),INDEX('Výpočty'!M$4:M$63,$J45),"")</f>
        <v/>
      </c>
      <c r="F45" s="112" t="str">
        <f t="array" ref="F45">IF(ISNUMBER($J45),INDEX('Výpočty'!$N$4:$N$63,$J45),"")</f>
        <v/>
      </c>
      <c r="G45" s="112" t="str">
        <f t="array" ref="G45">IF(ISNUMBER($J45),INDEX('Výpočty'!$O$4:$O$63,$J45),"")</f>
        <v/>
      </c>
      <c r="H45" s="112" t="str">
        <f t="array" ref="H45">IF(ISNUMBER($J45),INDEX('Výpočty'!$P$4:$P$63,$J45),"")</f>
        <v/>
      </c>
      <c r="I45" s="105" t="str">
        <f t="array" ref="I45">IF(ISNUMBER($J45),INDEX('Výpočty'!I$4:I$63,$J45),"")</f>
        <v/>
      </c>
      <c r="J45" s="114" t="str">
        <f>'Výpočty'!Z109</f>
        <v>#NUM!</v>
      </c>
      <c r="K45" s="115"/>
      <c r="L45" s="96"/>
      <c r="M45" s="96"/>
      <c r="N45" s="96"/>
      <c r="O45" s="96"/>
      <c r="P45" s="96"/>
      <c r="Q45" s="96"/>
      <c r="R45" s="96"/>
      <c r="S45" s="96"/>
      <c r="T45" s="96"/>
    </row>
    <row r="46" ht="13.5" customHeight="1">
      <c r="A46" s="108">
        <v>43.0</v>
      </c>
      <c r="B46" s="110" t="str">
        <f t="array" ref="B46">IF(ISNUMBER($J46),INDEX(Registrace!$G$4:$G$63,$J46),"")</f>
        <v/>
      </c>
      <c r="C46" s="111" t="str">
        <f t="array" ref="C46">IF(ISNUMBER($J46),INDEX('Výpočty'!$F$4:$F$63,$J46),"")</f>
        <v/>
      </c>
      <c r="D46" s="111" t="str">
        <f t="array" ref="D46">IF(ISNUMBER($J46),INDEX('Výpočty'!$G$4:$G$63,$J46),"")</f>
        <v/>
      </c>
      <c r="E46" s="112" t="str">
        <f t="array" ref="E46">IF(ISNUMBER($J46),INDEX('Výpočty'!M$4:M$63,$J46),"")</f>
        <v/>
      </c>
      <c r="F46" s="112" t="str">
        <f t="array" ref="F46">IF(ISNUMBER($J46),INDEX('Výpočty'!$N$4:$N$63,$J46),"")</f>
        <v/>
      </c>
      <c r="G46" s="112" t="str">
        <f t="array" ref="G46">IF(ISNUMBER($J46),INDEX('Výpočty'!$O$4:$O$63,$J46),"")</f>
        <v/>
      </c>
      <c r="H46" s="112" t="str">
        <f t="array" ref="H46">IF(ISNUMBER($J46),INDEX('Výpočty'!$P$4:$P$63,$J46),"")</f>
        <v/>
      </c>
      <c r="I46" s="105" t="str">
        <f t="array" ref="I46">IF(ISNUMBER($J46),INDEX('Výpočty'!I$4:I$63,$J46),"")</f>
        <v/>
      </c>
      <c r="J46" s="114" t="str">
        <f>'Výpočty'!Z110</f>
        <v>#NUM!</v>
      </c>
      <c r="K46" s="115"/>
      <c r="L46" s="96"/>
      <c r="M46" s="96"/>
      <c r="N46" s="96"/>
      <c r="O46" s="96"/>
      <c r="P46" s="96"/>
      <c r="Q46" s="96"/>
      <c r="R46" s="96"/>
      <c r="S46" s="96"/>
      <c r="T46" s="96"/>
    </row>
    <row r="47" ht="13.5" customHeight="1">
      <c r="A47" s="108">
        <v>44.0</v>
      </c>
      <c r="B47" s="110" t="str">
        <f t="array" ref="B47">IF(ISNUMBER($J47),INDEX(Registrace!$G$4:$G$63,$J47),"")</f>
        <v/>
      </c>
      <c r="C47" s="111" t="str">
        <f t="array" ref="C47">IF(ISNUMBER($J47),INDEX('Výpočty'!$F$4:$F$63,$J47),"")</f>
        <v/>
      </c>
      <c r="D47" s="111" t="str">
        <f t="array" ref="D47">IF(ISNUMBER($J47),INDEX('Výpočty'!$G$4:$G$63,$J47),"")</f>
        <v/>
      </c>
      <c r="E47" s="112" t="str">
        <f t="array" ref="E47">IF(ISNUMBER($J47),INDEX('Výpočty'!M$4:M$63,$J47),"")</f>
        <v/>
      </c>
      <c r="F47" s="112" t="str">
        <f t="array" ref="F47">IF(ISNUMBER($J47),INDEX('Výpočty'!$N$4:$N$63,$J47),"")</f>
        <v/>
      </c>
      <c r="G47" s="112" t="str">
        <f t="array" ref="G47">IF(ISNUMBER($J47),INDEX('Výpočty'!$O$4:$O$63,$J47),"")</f>
        <v/>
      </c>
      <c r="H47" s="112" t="str">
        <f t="array" ref="H47">IF(ISNUMBER($J47),INDEX('Výpočty'!$P$4:$P$63,$J47),"")</f>
        <v/>
      </c>
      <c r="I47" s="116" t="str">
        <f t="array" ref="I47">IF(ISNUMBER($J47),INDEX('Výpočty'!I$4:I$63,$J47),"")</f>
        <v/>
      </c>
      <c r="J47" s="114" t="str">
        <f>'Výpočty'!Z111</f>
        <v>#NUM!</v>
      </c>
      <c r="K47" s="115"/>
      <c r="L47" s="96"/>
      <c r="M47" s="96"/>
      <c r="N47" s="96"/>
      <c r="O47" s="96"/>
      <c r="P47" s="96"/>
      <c r="Q47" s="96"/>
      <c r="R47" s="96"/>
      <c r="S47" s="96"/>
      <c r="T47" s="96"/>
    </row>
    <row r="48" ht="13.5" customHeight="1">
      <c r="A48" s="108">
        <v>45.0</v>
      </c>
      <c r="B48" s="110" t="str">
        <f t="array" ref="B48">IF(ISNUMBER($J48),INDEX(Registrace!$G$4:$G$63,$J48),"")</f>
        <v/>
      </c>
      <c r="C48" s="111" t="str">
        <f t="array" ref="C48">IF(ISNUMBER($J48),INDEX('Výpočty'!$F$4:$F$63,$J48),"")</f>
        <v/>
      </c>
      <c r="D48" s="111" t="str">
        <f t="array" ref="D48">IF(ISNUMBER($J48),INDEX('Výpočty'!$G$4:$G$63,$J48),"")</f>
        <v/>
      </c>
      <c r="E48" s="112" t="str">
        <f t="array" ref="E48">IF(ISNUMBER($J48),INDEX('Výpočty'!M$4:M$63,$J48),"")</f>
        <v/>
      </c>
      <c r="F48" s="112" t="str">
        <f t="array" ref="F48">IF(ISNUMBER($J48),INDEX('Výpočty'!$N$4:$N$63,$J48),"")</f>
        <v/>
      </c>
      <c r="G48" s="112" t="str">
        <f t="array" ref="G48">IF(ISNUMBER($J48),INDEX('Výpočty'!$O$4:$O$63,$J48),"")</f>
        <v/>
      </c>
      <c r="H48" s="112" t="str">
        <f t="array" ref="H48">IF(ISNUMBER($J48),INDEX('Výpočty'!$P$4:$P$63,$J48),"")</f>
        <v/>
      </c>
      <c r="I48" s="105" t="str">
        <f t="array" ref="I48">IF(ISNUMBER($J48),INDEX('Výpočty'!I$4:I$63,$J48),"")</f>
        <v/>
      </c>
      <c r="J48" s="114" t="str">
        <f>'Výpočty'!Z112</f>
        <v>#NUM!</v>
      </c>
      <c r="K48" s="115"/>
      <c r="L48" s="96"/>
      <c r="M48" s="96"/>
      <c r="N48" s="96"/>
      <c r="O48" s="96"/>
      <c r="P48" s="96"/>
      <c r="Q48" s="96"/>
      <c r="R48" s="96"/>
      <c r="S48" s="96"/>
      <c r="T48" s="96"/>
    </row>
    <row r="49" ht="13.5" customHeight="1">
      <c r="A49" s="108">
        <v>46.0</v>
      </c>
      <c r="B49" s="110" t="str">
        <f t="array" ref="B49">IF(ISNUMBER($J49),INDEX(Registrace!$G$4:$G$63,$J49),"")</f>
        <v/>
      </c>
      <c r="C49" s="111" t="str">
        <f t="array" ref="C49">IF(ISNUMBER($J49),INDEX('Výpočty'!$F$4:$F$63,$J49),"")</f>
        <v/>
      </c>
      <c r="D49" s="111" t="str">
        <f t="array" ref="D49">IF(ISNUMBER($J49),INDEX('Výpočty'!$G$4:$G$63,$J49),"")</f>
        <v/>
      </c>
      <c r="E49" s="112" t="str">
        <f t="array" ref="E49">IF(ISNUMBER($J49),INDEX('Výpočty'!M$4:M$63,$J49),"")</f>
        <v/>
      </c>
      <c r="F49" s="112" t="str">
        <f t="array" ref="F49">IF(ISNUMBER($J49),INDEX('Výpočty'!$N$4:$N$63,$J49),"")</f>
        <v/>
      </c>
      <c r="G49" s="112" t="str">
        <f t="array" ref="G49">IF(ISNUMBER($J49),INDEX('Výpočty'!$O$4:$O$63,$J49),"")</f>
        <v/>
      </c>
      <c r="H49" s="112" t="str">
        <f t="array" ref="H49">IF(ISNUMBER($J49),INDEX('Výpočty'!$P$4:$P$63,$J49),"")</f>
        <v/>
      </c>
      <c r="I49" s="116" t="str">
        <f t="array" ref="I49">IF(ISNUMBER($J49),INDEX('Výpočty'!I$4:I$63,$J49),"")</f>
        <v/>
      </c>
      <c r="J49" s="114" t="str">
        <f>'Výpočty'!Z113</f>
        <v>#NUM!</v>
      </c>
      <c r="K49" s="115"/>
      <c r="L49" s="96"/>
      <c r="M49" s="96"/>
      <c r="N49" s="96"/>
      <c r="O49" s="96"/>
      <c r="P49" s="96"/>
      <c r="Q49" s="96"/>
      <c r="R49" s="96"/>
      <c r="S49" s="96"/>
      <c r="T49" s="96"/>
    </row>
    <row r="50" ht="13.5" customHeight="1">
      <c r="A50" s="108">
        <v>47.0</v>
      </c>
      <c r="B50" s="110" t="str">
        <f t="array" ref="B50">IF(ISNUMBER($J50),INDEX(Registrace!$G$4:$G$63,$J50),"")</f>
        <v/>
      </c>
      <c r="C50" s="111" t="str">
        <f t="array" ref="C50">IF(ISNUMBER($J50),INDEX('Výpočty'!$F$4:$F$63,$J50),"")</f>
        <v/>
      </c>
      <c r="D50" s="111" t="str">
        <f t="array" ref="D50">IF(ISNUMBER($J50),INDEX('Výpočty'!$G$4:$G$63,$J50),"")</f>
        <v/>
      </c>
      <c r="E50" s="112" t="str">
        <f t="array" ref="E50">IF(ISNUMBER($J50),INDEX('Výpočty'!M$4:M$63,$J50),"")</f>
        <v/>
      </c>
      <c r="F50" s="112" t="str">
        <f t="array" ref="F50">IF(ISNUMBER($J50),INDEX('Výpočty'!$N$4:$N$63,$J50),"")</f>
        <v/>
      </c>
      <c r="G50" s="112" t="str">
        <f t="array" ref="G50">IF(ISNUMBER($J50),INDEX('Výpočty'!$O$4:$O$63,$J50),"")</f>
        <v/>
      </c>
      <c r="H50" s="112" t="str">
        <f t="array" ref="H50">IF(ISNUMBER($J50),INDEX('Výpočty'!$P$4:$P$63,$J50),"")</f>
        <v/>
      </c>
      <c r="I50" s="105" t="str">
        <f t="array" ref="I50">IF(ISNUMBER($J50),INDEX('Výpočty'!I$4:I$63,$J50),"")</f>
        <v/>
      </c>
      <c r="J50" s="114" t="str">
        <f>'Výpočty'!Z114</f>
        <v>#NUM!</v>
      </c>
      <c r="K50" s="115"/>
      <c r="L50" s="96"/>
      <c r="M50" s="96"/>
      <c r="N50" s="96"/>
      <c r="O50" s="96"/>
      <c r="P50" s="96"/>
      <c r="Q50" s="96"/>
      <c r="R50" s="96"/>
      <c r="S50" s="96"/>
      <c r="T50" s="96"/>
    </row>
    <row r="51" ht="13.5" customHeight="1">
      <c r="A51" s="108">
        <v>48.0</v>
      </c>
      <c r="B51" s="110" t="str">
        <f t="array" ref="B51">IF(ISNUMBER($J51),INDEX(Registrace!$G$4:$G$63,$J51),"")</f>
        <v/>
      </c>
      <c r="C51" s="111" t="str">
        <f t="array" ref="C51">IF(ISNUMBER($J51),INDEX('Výpočty'!$F$4:$F$63,$J51),"")</f>
        <v/>
      </c>
      <c r="D51" s="111" t="str">
        <f t="array" ref="D51">IF(ISNUMBER($J51),INDEX('Výpočty'!$G$4:$G$63,$J51),"")</f>
        <v/>
      </c>
      <c r="E51" s="112" t="str">
        <f t="array" ref="E51">IF(ISNUMBER($J51),INDEX('Výpočty'!M$4:M$63,$J51),"")</f>
        <v/>
      </c>
      <c r="F51" s="112" t="str">
        <f t="array" ref="F51">IF(ISNUMBER($J51),INDEX('Výpočty'!$N$4:$N$63,$J51),"")</f>
        <v/>
      </c>
      <c r="G51" s="112" t="str">
        <f t="array" ref="G51">IF(ISNUMBER($J51),INDEX('Výpočty'!$O$4:$O$63,$J51),"")</f>
        <v/>
      </c>
      <c r="H51" s="112" t="str">
        <f t="array" ref="H51">IF(ISNUMBER($J51),INDEX('Výpočty'!$P$4:$P$63,$J51),"")</f>
        <v/>
      </c>
      <c r="I51" s="105" t="str">
        <f t="array" ref="I51">IF(ISNUMBER($J51),INDEX('Výpočty'!I$4:I$63,$J51),"")</f>
        <v/>
      </c>
      <c r="J51" s="114" t="str">
        <f>'Výpočty'!Z115</f>
        <v>#NUM!</v>
      </c>
      <c r="K51" s="115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O52" s="96"/>
    </row>
    <row r="53" ht="14.25" customHeight="1">
      <c r="O53" s="96"/>
    </row>
    <row r="54" ht="15.75" customHeight="1">
      <c r="O54" s="96"/>
    </row>
    <row r="55" ht="15.75" customHeight="1">
      <c r="O55" s="96"/>
    </row>
    <row r="56" ht="15.75" customHeight="1">
      <c r="O56" s="96"/>
    </row>
    <row r="57" ht="15.75" customHeight="1">
      <c r="O57" s="96"/>
    </row>
    <row r="58" ht="15.75" customHeight="1">
      <c r="O58" s="96"/>
    </row>
    <row r="59" ht="15.75" customHeight="1">
      <c r="O59" s="96"/>
    </row>
    <row r="60" ht="15.75" customHeight="1">
      <c r="O60" s="96"/>
    </row>
    <row r="61" ht="15.75" customHeight="1">
      <c r="O61" s="96"/>
    </row>
    <row r="62" ht="15.75" customHeight="1">
      <c r="O62" s="96"/>
    </row>
    <row r="63" ht="15.75" customHeight="1">
      <c r="O63" s="96"/>
    </row>
    <row r="64" ht="15.75" customHeight="1">
      <c r="O64" s="96"/>
    </row>
    <row r="65" ht="15.75" customHeight="1">
      <c r="O65" s="96"/>
    </row>
    <row r="66" ht="15.75" customHeight="1">
      <c r="O66" s="96"/>
    </row>
    <row r="67" ht="15.75" customHeight="1">
      <c r="O67" s="96"/>
    </row>
    <row r="68" ht="15.75" customHeight="1">
      <c r="O68" s="96"/>
    </row>
    <row r="69" ht="15.75" customHeight="1">
      <c r="O69" s="96"/>
    </row>
    <row r="70" ht="15.75" customHeight="1">
      <c r="O70" s="96"/>
    </row>
    <row r="71" ht="15.75" customHeight="1">
      <c r="O71" s="96"/>
    </row>
    <row r="72" ht="15.75" customHeight="1">
      <c r="O72" s="96"/>
    </row>
    <row r="73" ht="15.75" customHeight="1">
      <c r="O73" s="96"/>
    </row>
    <row r="74" ht="15.75" customHeight="1">
      <c r="O74" s="96"/>
    </row>
    <row r="75" ht="15.75" customHeight="1">
      <c r="O75" s="96"/>
    </row>
    <row r="76" ht="15.75" customHeight="1">
      <c r="O76" s="96"/>
    </row>
    <row r="77" ht="15.75" customHeight="1">
      <c r="O77" s="96"/>
    </row>
    <row r="78" ht="15.75" customHeight="1">
      <c r="O78" s="96"/>
    </row>
    <row r="79" ht="15.75" customHeight="1">
      <c r="O79" s="96"/>
    </row>
    <row r="80" ht="15.75" customHeight="1">
      <c r="O80" s="96"/>
    </row>
    <row r="81" ht="15.75" customHeight="1">
      <c r="O81" s="96"/>
    </row>
    <row r="82" ht="15.75" customHeight="1">
      <c r="O82" s="96"/>
    </row>
    <row r="83" ht="15.75" customHeight="1">
      <c r="O83" s="96"/>
    </row>
    <row r="84" ht="15.75" customHeight="1">
      <c r="O84" s="96"/>
    </row>
    <row r="85" ht="15.75" customHeight="1">
      <c r="O85" s="96"/>
    </row>
    <row r="86" ht="15.75" customHeight="1">
      <c r="O86" s="96"/>
    </row>
    <row r="87" ht="15.75" customHeight="1">
      <c r="O87" s="96"/>
    </row>
    <row r="88" ht="15.75" customHeight="1">
      <c r="O88" s="96"/>
    </row>
    <row r="89" ht="15.75" customHeight="1">
      <c r="O89" s="96"/>
    </row>
    <row r="90" ht="15.75" customHeight="1">
      <c r="O90" s="96"/>
    </row>
    <row r="91" ht="15.75" customHeight="1">
      <c r="O91" s="96"/>
    </row>
    <row r="92" ht="15.75" customHeight="1">
      <c r="O92" s="96"/>
    </row>
    <row r="93" ht="15.75" customHeight="1">
      <c r="O93" s="96"/>
    </row>
    <row r="94" ht="15.75" customHeight="1">
      <c r="O94" s="96"/>
    </row>
    <row r="95" ht="15.75" customHeight="1">
      <c r="O95" s="96"/>
    </row>
    <row r="96" ht="15.75" customHeight="1">
      <c r="O96" s="96"/>
    </row>
    <row r="97" ht="15.75" customHeight="1">
      <c r="O97" s="96"/>
    </row>
    <row r="98" ht="15.75" customHeight="1">
      <c r="O98" s="96"/>
    </row>
    <row r="99" ht="15.75" customHeight="1">
      <c r="O99" s="96"/>
    </row>
    <row r="100" ht="15.75" customHeight="1">
      <c r="O100" s="96"/>
    </row>
    <row r="101" ht="15.75" customHeight="1">
      <c r="O101" s="96"/>
    </row>
    <row r="102" ht="15.75" customHeight="1">
      <c r="O102" s="96"/>
    </row>
    <row r="103" ht="15.75" customHeight="1">
      <c r="O103" s="96"/>
    </row>
    <row r="104" ht="15.75" customHeight="1">
      <c r="O104" s="96"/>
    </row>
    <row r="105" ht="15.75" customHeight="1">
      <c r="O105" s="96"/>
    </row>
    <row r="106" ht="15.75" customHeight="1">
      <c r="O106" s="96"/>
    </row>
    <row r="107" ht="15.75" customHeight="1">
      <c r="O107" s="96"/>
    </row>
    <row r="108" ht="15.75" customHeight="1">
      <c r="O108" s="96"/>
    </row>
    <row r="109" ht="15.75" customHeight="1">
      <c r="O109" s="96"/>
    </row>
    <row r="110" ht="15.75" customHeight="1">
      <c r="O110" s="96"/>
    </row>
    <row r="111" ht="15.75" customHeight="1">
      <c r="O111" s="96"/>
    </row>
    <row r="112" ht="15.75" customHeight="1">
      <c r="O112" s="96"/>
    </row>
    <row r="113" ht="15.75" customHeight="1">
      <c r="O113" s="96"/>
    </row>
    <row r="114" ht="15.75" customHeight="1">
      <c r="O114" s="96"/>
    </row>
    <row r="115" ht="15.75" customHeight="1">
      <c r="O115" s="96"/>
    </row>
    <row r="116" ht="15.75" customHeight="1">
      <c r="O116" s="96"/>
    </row>
    <row r="117" ht="15.75" customHeight="1">
      <c r="O117" s="96"/>
    </row>
    <row r="118" ht="15.75" customHeight="1">
      <c r="O118" s="96"/>
    </row>
    <row r="119" ht="15.75" customHeight="1">
      <c r="O119" s="96"/>
    </row>
    <row r="120" ht="15.75" customHeight="1">
      <c r="O120" s="96"/>
    </row>
    <row r="121" ht="15.75" customHeight="1">
      <c r="O121" s="96"/>
    </row>
    <row r="122" ht="15.75" customHeight="1">
      <c r="O122" s="96"/>
    </row>
    <row r="123" ht="15.75" customHeight="1">
      <c r="O123" s="96"/>
    </row>
    <row r="124" ht="15.75" customHeight="1">
      <c r="O124" s="96"/>
    </row>
    <row r="125" ht="15.75" customHeight="1">
      <c r="O125" s="96"/>
    </row>
    <row r="126" ht="15.75" customHeight="1">
      <c r="O126" s="96"/>
    </row>
    <row r="127" ht="15.75" customHeight="1">
      <c r="O127" s="96"/>
    </row>
    <row r="128" ht="15.75" customHeight="1">
      <c r="O128" s="96"/>
    </row>
    <row r="129" ht="15.75" customHeight="1">
      <c r="O129" s="96"/>
    </row>
    <row r="130" ht="15.75" customHeight="1">
      <c r="O130" s="96"/>
    </row>
    <row r="131" ht="15.75" customHeight="1">
      <c r="O131" s="96"/>
    </row>
    <row r="132" ht="15.75" customHeight="1">
      <c r="O132" s="96"/>
    </row>
    <row r="133" ht="15.75" customHeight="1">
      <c r="O133" s="96"/>
    </row>
    <row r="134" ht="15.75" customHeight="1">
      <c r="O134" s="96"/>
    </row>
    <row r="135" ht="15.75" customHeight="1">
      <c r="O135" s="96"/>
    </row>
    <row r="136" ht="15.75" customHeight="1">
      <c r="O136" s="96"/>
    </row>
    <row r="137" ht="15.75" customHeight="1">
      <c r="O137" s="96"/>
    </row>
    <row r="138" ht="15.75" customHeight="1">
      <c r="O138" s="96"/>
    </row>
    <row r="139" ht="15.75" customHeight="1">
      <c r="O139" s="96"/>
    </row>
    <row r="140" ht="15.75" customHeight="1">
      <c r="O140" s="96"/>
    </row>
    <row r="141" ht="15.75" customHeight="1">
      <c r="O141" s="96"/>
    </row>
    <row r="142" ht="15.75" customHeight="1">
      <c r="O142" s="96"/>
    </row>
    <row r="143" ht="15.75" customHeight="1">
      <c r="O143" s="96"/>
    </row>
    <row r="144" ht="15.75" customHeight="1">
      <c r="O144" s="96"/>
    </row>
    <row r="145" ht="15.75" customHeight="1">
      <c r="O145" s="96"/>
    </row>
    <row r="146" ht="15.75" customHeight="1">
      <c r="O146" s="96"/>
    </row>
    <row r="147" ht="15.75" customHeight="1">
      <c r="O147" s="96"/>
    </row>
    <row r="148" ht="15.75" customHeight="1">
      <c r="O148" s="96"/>
    </row>
    <row r="149" ht="15.75" customHeight="1">
      <c r="O149" s="96"/>
    </row>
    <row r="150" ht="15.75" customHeight="1">
      <c r="O150" s="96"/>
    </row>
    <row r="151" ht="15.75" customHeight="1">
      <c r="O151" s="96"/>
    </row>
    <row r="152" ht="15.75" customHeight="1">
      <c r="O152" s="96"/>
    </row>
    <row r="153" ht="15.75" customHeight="1">
      <c r="O153" s="96"/>
    </row>
    <row r="154" ht="15.75" customHeight="1">
      <c r="O154" s="96"/>
    </row>
    <row r="155" ht="15.75" customHeight="1">
      <c r="O155" s="96"/>
    </row>
    <row r="156" ht="15.75" customHeight="1">
      <c r="O156" s="96"/>
    </row>
    <row r="157" ht="15.75" customHeight="1">
      <c r="O157" s="96"/>
    </row>
    <row r="158" ht="15.75" customHeight="1">
      <c r="O158" s="96"/>
    </row>
    <row r="159" ht="15.75" customHeight="1">
      <c r="O159" s="96"/>
    </row>
    <row r="160" ht="15.75" customHeight="1">
      <c r="O160" s="96"/>
    </row>
    <row r="161" ht="15.75" customHeight="1">
      <c r="O161" s="96"/>
    </row>
    <row r="162" ht="15.75" customHeight="1">
      <c r="O162" s="96"/>
    </row>
    <row r="163" ht="15.75" customHeight="1">
      <c r="O163" s="96"/>
    </row>
    <row r="164" ht="15.75" customHeight="1">
      <c r="O164" s="96"/>
    </row>
    <row r="165" ht="15.75" customHeight="1">
      <c r="O165" s="96"/>
    </row>
    <row r="166" ht="15.75" customHeight="1">
      <c r="O166" s="96"/>
    </row>
    <row r="167" ht="15.75" customHeight="1">
      <c r="O167" s="96"/>
    </row>
    <row r="168" ht="15.75" customHeight="1">
      <c r="O168" s="96"/>
    </row>
    <row r="169" ht="15.75" customHeight="1">
      <c r="O169" s="96"/>
    </row>
    <row r="170" ht="15.75" customHeight="1">
      <c r="O170" s="96"/>
    </row>
    <row r="171" ht="15.75" customHeight="1">
      <c r="O171" s="96"/>
    </row>
    <row r="172" ht="15.75" customHeight="1">
      <c r="O172" s="96"/>
    </row>
    <row r="173" ht="15.75" customHeight="1">
      <c r="O173" s="96"/>
    </row>
    <row r="174" ht="15.75" customHeight="1">
      <c r="O174" s="96"/>
    </row>
    <row r="175" ht="15.75" customHeight="1">
      <c r="O175" s="96"/>
    </row>
    <row r="176" ht="15.75" customHeight="1">
      <c r="O176" s="96"/>
    </row>
    <row r="177" ht="15.75" customHeight="1">
      <c r="O177" s="96"/>
    </row>
    <row r="178" ht="15.75" customHeight="1">
      <c r="O178" s="96"/>
    </row>
    <row r="179" ht="15.75" customHeight="1">
      <c r="O179" s="96"/>
    </row>
    <row r="180" ht="15.75" customHeight="1">
      <c r="O180" s="96"/>
    </row>
    <row r="181" ht="15.75" customHeight="1">
      <c r="O181" s="96"/>
    </row>
    <row r="182" ht="15.75" customHeight="1">
      <c r="O182" s="96"/>
    </row>
    <row r="183" ht="15.75" customHeight="1">
      <c r="O183" s="96"/>
    </row>
    <row r="184" ht="15.75" customHeight="1">
      <c r="O184" s="96"/>
    </row>
    <row r="185" ht="15.75" customHeight="1">
      <c r="O185" s="96"/>
    </row>
    <row r="186" ht="15.75" customHeight="1">
      <c r="O186" s="96"/>
    </row>
    <row r="187" ht="15.75" customHeight="1">
      <c r="O187" s="96"/>
    </row>
    <row r="188" ht="15.75" customHeight="1">
      <c r="O188" s="96"/>
    </row>
    <row r="189" ht="15.75" customHeight="1">
      <c r="O189" s="96"/>
    </row>
    <row r="190" ht="15.75" customHeight="1">
      <c r="O190" s="96"/>
    </row>
    <row r="191" ht="15.75" customHeight="1">
      <c r="O191" s="96"/>
    </row>
    <row r="192" ht="15.75" customHeight="1">
      <c r="O192" s="96"/>
    </row>
    <row r="193" ht="15.75" customHeight="1">
      <c r="O193" s="96"/>
    </row>
    <row r="194" ht="15.75" customHeight="1">
      <c r="O194" s="96"/>
    </row>
    <row r="195" ht="15.75" customHeight="1">
      <c r="O195" s="96"/>
    </row>
    <row r="196" ht="15.75" customHeight="1">
      <c r="O196" s="96"/>
    </row>
    <row r="197" ht="15.75" customHeight="1">
      <c r="O197" s="96"/>
    </row>
    <row r="198" ht="15.75" customHeight="1">
      <c r="O198" s="96"/>
    </row>
    <row r="199" ht="15.75" customHeight="1">
      <c r="O199" s="96"/>
    </row>
    <row r="200" ht="15.75" customHeight="1">
      <c r="O200" s="96"/>
    </row>
    <row r="201" ht="15.75" customHeight="1">
      <c r="O201" s="96"/>
    </row>
    <row r="202" ht="15.75" customHeight="1">
      <c r="O202" s="96"/>
    </row>
    <row r="203" ht="15.75" customHeight="1">
      <c r="O203" s="96"/>
    </row>
    <row r="204" ht="15.75" customHeight="1">
      <c r="O204" s="96"/>
    </row>
    <row r="205" ht="15.75" customHeight="1">
      <c r="O205" s="96"/>
    </row>
    <row r="206" ht="15.75" customHeight="1">
      <c r="O206" s="96"/>
    </row>
    <row r="207" ht="15.75" customHeight="1">
      <c r="O207" s="96"/>
    </row>
    <row r="208" ht="15.75" customHeight="1">
      <c r="O208" s="96"/>
    </row>
    <row r="209" ht="15.75" customHeight="1">
      <c r="O209" s="96"/>
    </row>
    <row r="210" ht="15.75" customHeight="1">
      <c r="O210" s="96"/>
    </row>
    <row r="211" ht="15.75" customHeight="1">
      <c r="O211" s="96"/>
    </row>
    <row r="212" ht="15.75" customHeight="1">
      <c r="O212" s="96"/>
    </row>
    <row r="213" ht="15.75" customHeight="1">
      <c r="O213" s="96"/>
    </row>
    <row r="214" ht="15.75" customHeight="1">
      <c r="O214" s="96"/>
    </row>
    <row r="215" ht="15.75" customHeight="1">
      <c r="O215" s="96"/>
    </row>
    <row r="216" ht="15.75" customHeight="1">
      <c r="O216" s="96"/>
    </row>
    <row r="217" ht="15.75" customHeight="1">
      <c r="O217" s="96"/>
    </row>
    <row r="218" ht="15.75" customHeight="1">
      <c r="O218" s="96"/>
    </row>
    <row r="219" ht="15.75" customHeight="1">
      <c r="O219" s="96"/>
    </row>
    <row r="220" ht="15.75" customHeight="1">
      <c r="O220" s="96"/>
    </row>
    <row r="221" ht="15.75" customHeight="1">
      <c r="O221" s="96"/>
    </row>
    <row r="222" ht="15.75" customHeight="1">
      <c r="O222" s="96"/>
    </row>
    <row r="223" ht="15.75" customHeight="1">
      <c r="O223" s="96"/>
    </row>
    <row r="224" ht="15.75" customHeight="1">
      <c r="O224" s="96"/>
    </row>
    <row r="225" ht="15.75" customHeight="1">
      <c r="O225" s="96"/>
    </row>
    <row r="226" ht="15.75" customHeight="1">
      <c r="O226" s="96"/>
    </row>
    <row r="227" ht="15.75" customHeight="1">
      <c r="O227" s="96"/>
    </row>
    <row r="228" ht="15.75" customHeight="1">
      <c r="O228" s="96"/>
    </row>
    <row r="229" ht="15.75" customHeight="1">
      <c r="O229" s="96"/>
    </row>
    <row r="230" ht="15.75" customHeight="1">
      <c r="O230" s="96"/>
    </row>
    <row r="231" ht="15.75" customHeight="1">
      <c r="O231" s="96"/>
    </row>
    <row r="232" ht="15.75" customHeight="1">
      <c r="O232" s="96"/>
    </row>
    <row r="233" ht="15.75" customHeight="1">
      <c r="O233" s="96"/>
    </row>
    <row r="234" ht="15.75" customHeight="1">
      <c r="O234" s="96"/>
    </row>
    <row r="235" ht="15.75" customHeight="1">
      <c r="O235" s="96"/>
    </row>
    <row r="236" ht="15.75" customHeight="1">
      <c r="O236" s="96"/>
    </row>
    <row r="237" ht="15.75" customHeight="1">
      <c r="O237" s="96"/>
    </row>
    <row r="238" ht="15.75" customHeight="1">
      <c r="O238" s="96"/>
    </row>
    <row r="239" ht="15.75" customHeight="1">
      <c r="O239" s="96"/>
    </row>
    <row r="240" ht="15.75" customHeight="1">
      <c r="O240" s="96"/>
    </row>
    <row r="241" ht="15.75" customHeight="1">
      <c r="O241" s="96"/>
    </row>
    <row r="242" ht="15.75" customHeight="1">
      <c r="O242" s="96"/>
    </row>
    <row r="243" ht="15.75" customHeight="1">
      <c r="O243" s="96"/>
    </row>
    <row r="244" ht="15.75" customHeight="1">
      <c r="O244" s="96"/>
    </row>
    <row r="245" ht="15.75" customHeight="1">
      <c r="O245" s="96"/>
    </row>
    <row r="246" ht="15.75" customHeight="1">
      <c r="O246" s="96"/>
    </row>
    <row r="247" ht="15.75" customHeight="1">
      <c r="O247" s="96"/>
    </row>
    <row r="248" ht="15.75" customHeight="1">
      <c r="O248" s="96"/>
    </row>
    <row r="249" ht="15.75" customHeight="1">
      <c r="O249" s="96"/>
    </row>
    <row r="250" ht="15.75" customHeight="1">
      <c r="O250" s="96"/>
    </row>
    <row r="251" ht="15.75" customHeight="1">
      <c r="O251" s="96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2:J2"/>
    <mergeCell ref="K4:M5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2.38"/>
    <col customWidth="1" min="3" max="3" width="20.63"/>
    <col customWidth="1" min="4" max="4" width="13.75"/>
    <col customWidth="1" min="5" max="5" width="11.75"/>
    <col customWidth="1" min="6" max="6" width="11.13"/>
    <col customWidth="1" hidden="1" min="7" max="9" width="17.0"/>
    <col customWidth="1" min="10" max="19" width="7.88"/>
    <col customWidth="1" min="20" max="26" width="14.38"/>
  </cols>
  <sheetData>
    <row r="1" ht="33.0" customHeight="1">
      <c r="A1" s="121" t="s">
        <v>127</v>
      </c>
      <c r="G1" s="12"/>
      <c r="H1" s="12"/>
      <c r="I1" s="12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ht="15.75" customHeight="1">
      <c r="A2" s="122"/>
      <c r="B2" s="123" t="s">
        <v>128</v>
      </c>
      <c r="C2" s="124"/>
      <c r="D2" s="125"/>
      <c r="E2" s="126" t="s">
        <v>129</v>
      </c>
      <c r="F2" s="127"/>
      <c r="G2" s="12"/>
      <c r="H2" s="12"/>
      <c r="I2" s="12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ht="12.75" customHeight="1">
      <c r="A3" s="128" t="s">
        <v>7</v>
      </c>
      <c r="B3" s="129" t="s">
        <v>130</v>
      </c>
      <c r="C3" s="129" t="s">
        <v>131</v>
      </c>
      <c r="D3" s="129" t="s">
        <v>26</v>
      </c>
      <c r="E3" s="129" t="s">
        <v>132</v>
      </c>
      <c r="F3" s="130" t="s">
        <v>18</v>
      </c>
      <c r="G3" s="131"/>
      <c r="H3" s="12"/>
      <c r="I3" s="131"/>
      <c r="J3" s="132"/>
      <c r="K3" s="96"/>
      <c r="L3" s="96"/>
      <c r="M3" s="96"/>
      <c r="N3" s="96"/>
      <c r="O3" s="96"/>
      <c r="P3" s="96"/>
      <c r="Q3" s="96"/>
      <c r="R3" s="96"/>
      <c r="S3" s="96"/>
    </row>
    <row r="4" ht="13.5" customHeight="1">
      <c r="A4" s="133">
        <v>1.0</v>
      </c>
      <c r="B4" s="134"/>
      <c r="C4" s="134"/>
      <c r="D4" s="135">
        <f t="array" ref="D4">IF(ISNUMBER($I4),INDEX('Výpočty'!P$4:P$63,$I4),"")</f>
        <v>567</v>
      </c>
      <c r="E4" s="135">
        <f t="array" ref="E4">IF(ISNUMBER($I4),INDEX('Výpočty'!$N$4:$N$63,$I4),"")</f>
        <v>167</v>
      </c>
      <c r="F4" s="135">
        <f t="array" ref="F4">IF(ISNUMBER($I4),INDEX('Výpočty'!$O$4:$O$63,$I4),"")</f>
        <v>1</v>
      </c>
      <c r="G4" s="136"/>
      <c r="H4" s="105">
        <f t="array" ref="H4">IF(ISNUMBER($D4),INDEX('Výpočty'!M$4:M$63,$I4),"")</f>
        <v>400</v>
      </c>
      <c r="I4" s="114">
        <f>'Výpočty'!V68</f>
        <v>28</v>
      </c>
      <c r="J4" s="12"/>
      <c r="K4" s="96"/>
      <c r="L4" s="96"/>
      <c r="M4" s="96"/>
      <c r="N4" s="96"/>
      <c r="O4" s="96"/>
      <c r="P4" s="96"/>
      <c r="Q4" s="96"/>
      <c r="R4" s="96"/>
      <c r="S4" s="96"/>
    </row>
    <row r="5" ht="13.5" customHeight="1">
      <c r="A5" s="137">
        <v>2.0</v>
      </c>
      <c r="B5" s="134"/>
      <c r="C5" s="134"/>
      <c r="D5" s="135">
        <f t="array" ref="D5">IF(ISNUMBER($I5),INDEX('Výpočty'!P$4:P$63,$I5),"")</f>
        <v>548</v>
      </c>
      <c r="E5" s="135">
        <f t="array" ref="E5">IF(ISNUMBER($I5),INDEX('Výpočty'!$N$4:$N$63,$I5),"")</f>
        <v>161</v>
      </c>
      <c r="F5" s="135">
        <f t="array" ref="F5">IF(ISNUMBER($I5),INDEX('Výpočty'!$O$4:$O$63,$I5),"")</f>
        <v>12</v>
      </c>
      <c r="G5" s="136"/>
      <c r="H5" s="105">
        <f t="array" ref="H5">IF(ISNUMBER($D5),INDEX('Výpočty'!M$4:M$63,$I5),"")</f>
        <v>387</v>
      </c>
      <c r="I5" s="114">
        <f>'Výpočty'!V69</f>
        <v>10</v>
      </c>
      <c r="J5" s="96"/>
      <c r="K5" s="96"/>
      <c r="L5" s="96"/>
      <c r="M5" s="96"/>
      <c r="N5" s="96"/>
      <c r="O5" s="96"/>
      <c r="P5" s="96"/>
      <c r="Q5" s="96"/>
      <c r="R5" s="96"/>
      <c r="S5" s="96"/>
    </row>
    <row r="6" ht="13.5" customHeight="1">
      <c r="A6" s="137">
        <v>3.0</v>
      </c>
      <c r="B6" s="134" t="str">
        <f t="array" ref="B6">IF(ISNUMBER($I6),INDEX(Registrace!$G$4:$G$50,$I6),"")</f>
        <v>Jirsová Kamila</v>
      </c>
      <c r="C6" s="134" t="str">
        <f t="array" ref="C6">IF(ISNUMBER($I6),INDEX('Výpočty'!$F$4:$F$63,$I6),"")</f>
        <v>KK Jihlava</v>
      </c>
      <c r="D6" s="135">
        <f t="array" ref="D6">IF(ISNUMBER($I6),INDEX('Výpočty'!P$4:P$63,$I6),"")</f>
        <v>547</v>
      </c>
      <c r="E6" s="135">
        <f t="array" ref="E6">IF(ISNUMBER($I6),INDEX('Výpočty'!$N$4:$N$63,$I6),"")</f>
        <v>161</v>
      </c>
      <c r="F6" s="135">
        <f t="array" ref="F6">IF(ISNUMBER($I6),INDEX('Výpočty'!$O$4:$O$63,$I6),"")</f>
        <v>7</v>
      </c>
      <c r="G6" s="136"/>
      <c r="H6" s="105">
        <f t="array" ref="H6">IF(ISNUMBER($D6),INDEX('Výpočty'!M$4:M$63,$I6),"")</f>
        <v>386</v>
      </c>
      <c r="I6" s="114">
        <f>'Výpočty'!V70</f>
        <v>21</v>
      </c>
      <c r="J6" s="96"/>
      <c r="K6" s="96"/>
      <c r="L6" s="96"/>
      <c r="M6" s="96"/>
      <c r="N6" s="96"/>
      <c r="O6" s="96"/>
      <c r="P6" s="96"/>
      <c r="Q6" s="96"/>
      <c r="R6" s="96"/>
      <c r="S6" s="96"/>
    </row>
    <row r="7" ht="13.5" customHeight="1">
      <c r="A7" s="137">
        <v>4.0</v>
      </c>
      <c r="B7" s="134" t="str">
        <f t="array" ref="B7">IF(ISNUMBER($I7),INDEX(Registrace!$G$4:$G$50,$I7),"")</f>
        <v>Krausová Radana</v>
      </c>
      <c r="C7" s="134" t="str">
        <f t="array" ref="C7">IF(ISNUMBER($I7),INDEX('Výpočty'!$F$4:$F$63,$I7),"")</f>
        <v>KK Jihlava</v>
      </c>
      <c r="D7" s="135">
        <f t="array" ref="D7">IF(ISNUMBER($I7),INDEX('Výpočty'!P$4:P$63,$I7),"")</f>
        <v>537</v>
      </c>
      <c r="E7" s="135">
        <f t="array" ref="E7">IF(ISNUMBER($I7),INDEX('Výpočty'!$N$4:$N$63,$I7),"")</f>
        <v>153</v>
      </c>
      <c r="F7" s="135">
        <f t="array" ref="F7">IF(ISNUMBER($I7),INDEX('Výpočty'!$O$4:$O$63,$I7),"")</f>
        <v>9</v>
      </c>
      <c r="G7" s="136"/>
      <c r="H7" s="105">
        <f t="array" ref="H7">IF(ISNUMBER($D7),INDEX('Výpočty'!M$4:M$63,$I7),"")</f>
        <v>384</v>
      </c>
      <c r="I7" s="114">
        <f>'Výpočty'!V71</f>
        <v>15</v>
      </c>
      <c r="J7" s="96"/>
      <c r="K7" s="96"/>
      <c r="L7" s="96"/>
      <c r="M7" s="96"/>
      <c r="N7" s="96"/>
      <c r="O7" s="96"/>
      <c r="P7" s="96"/>
      <c r="Q7" s="96"/>
      <c r="R7" s="96"/>
      <c r="S7" s="96"/>
    </row>
    <row r="8" ht="13.5" customHeight="1">
      <c r="A8" s="133">
        <v>5.0</v>
      </c>
      <c r="B8" s="134" t="str">
        <f t="array" ref="B8">IF(ISNUMBER($I8),INDEX(Registrace!$G$4:$G$50,$I8),"")</f>
        <v>Kusiová Aneta</v>
      </c>
      <c r="C8" s="134" t="str">
        <f t="array" ref="C8">IF(ISNUMBER($I8),INDEX('Výpočty'!$F$4:$F$63,$I8),"")</f>
        <v>KK Jihlava</v>
      </c>
      <c r="D8" s="135">
        <f t="array" ref="D8">IF(ISNUMBER($I8),INDEX('Výpočty'!P$4:P$63,$I8),"")</f>
        <v>579</v>
      </c>
      <c r="E8" s="135">
        <f t="array" ref="E8">IF(ISNUMBER($I8),INDEX('Výpočty'!$N$4:$N$63,$I8),"")</f>
        <v>205</v>
      </c>
      <c r="F8" s="135">
        <f t="array" ref="F8">IF(ISNUMBER($I8),INDEX('Výpočty'!$O$4:$O$63,$I8),"")</f>
        <v>2</v>
      </c>
      <c r="G8" s="136"/>
      <c r="H8" s="105">
        <f t="array" ref="H8">IF(ISNUMBER($D9),INDEX('Výpočty'!M$4:M$63,$I8),"")</f>
        <v>374</v>
      </c>
      <c r="I8" s="114">
        <f>'Výpočty'!V72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</row>
    <row r="9" ht="13.5" customHeight="1">
      <c r="A9" s="137">
        <v>6.0</v>
      </c>
      <c r="B9" s="134" t="str">
        <f t="array" ref="B9">IF(ISNUMBER($I9),INDEX(Registrace!$G$4:$G$50,$I9),"")</f>
        <v>Vaníčková Michaela</v>
      </c>
      <c r="C9" s="134" t="str">
        <f t="array" ref="C9">IF(ISNUMBER($I9),INDEX('Výpočty'!$F$4:$F$63,$I9),"")</f>
        <v>TJ Nové Město na Moravě</v>
      </c>
      <c r="D9" s="135">
        <f t="array" ref="D9">IF(ISNUMBER($I9),INDEX('Výpočty'!P$4:P$63,$I9),"")</f>
        <v>536</v>
      </c>
      <c r="E9" s="135">
        <f t="array" ref="E9">IF(ISNUMBER($I9),INDEX('Výpočty'!$N$4:$N$63,$I9),"")</f>
        <v>163</v>
      </c>
      <c r="F9" s="135">
        <f t="array" ref="F9">IF(ISNUMBER($I9),INDEX('Výpočty'!$O$4:$O$63,$I9),"")</f>
        <v>4</v>
      </c>
      <c r="G9" s="136"/>
      <c r="H9" s="105">
        <f t="array" ref="H9">IF(ISNUMBER($D9),INDEX('Výpočty'!M$4:M$63,$I9),"")</f>
        <v>373</v>
      </c>
      <c r="I9" s="114">
        <f>'Výpočty'!V73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</row>
    <row r="10" ht="13.5" customHeight="1">
      <c r="A10" s="137">
        <v>7.0</v>
      </c>
      <c r="B10" s="134" t="str">
        <f t="array" ref="B10">IF(ISNUMBER($I10),INDEX(Registrace!$G$4:$G$50,$I10),"")</f>
        <v>Partlová Anna</v>
      </c>
      <c r="C10" s="134" t="str">
        <f t="array" ref="C10">IF(ISNUMBER($I10),INDEX('Výpočty'!$F$4:$F$63,$I10),"")</f>
        <v>TJ Nové Město na Moravě</v>
      </c>
      <c r="D10" s="135">
        <f t="array" ref="D10">IF(ISNUMBER($I10),INDEX('Výpočty'!P$4:P$63,$I10),"")</f>
        <v>534</v>
      </c>
      <c r="E10" s="135">
        <f t="array" ref="E10">IF(ISNUMBER($I10),INDEX('Výpočty'!$N$4:$N$63,$I10),"")</f>
        <v>166</v>
      </c>
      <c r="F10" s="135">
        <f t="array" ref="F10">IF(ISNUMBER($I10),INDEX('Výpočty'!$O$4:$O$63,$I10),"")</f>
        <v>4</v>
      </c>
      <c r="G10" s="136"/>
      <c r="H10" s="105">
        <f t="array" ref="H10">IF(ISNUMBER($D10),INDEX('Výpočty'!M$4:M$63,$I10),"")</f>
        <v>368</v>
      </c>
      <c r="I10" s="114">
        <f>'Výpočty'!V74</f>
        <v>25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ht="13.5" customHeight="1">
      <c r="A11" s="137">
        <v>8.0</v>
      </c>
      <c r="B11" s="134" t="str">
        <f t="array" ref="B11">IF(ISNUMBER($I11),INDEX(Registrace!$G$4:$G$50,$I11),"")</f>
        <v>Svobodová Tereza</v>
      </c>
      <c r="C11" s="134" t="str">
        <f t="array" ref="C11">IF(ISNUMBER($I11),INDEX('Výpočty'!$F$4:$F$63,$I11),"")</f>
        <v>TJ Nové Město na Moravě</v>
      </c>
      <c r="D11" s="135">
        <f t="array" ref="D11">IF(ISNUMBER($I11),INDEX('Výpočty'!P$4:P$63,$I11),"")</f>
        <v>536</v>
      </c>
      <c r="E11" s="135">
        <f t="array" ref="E11">IF(ISNUMBER($I11),INDEX('Výpočty'!$N$4:$N$63,$I11),"")</f>
        <v>173</v>
      </c>
      <c r="F11" s="135">
        <f t="array" ref="F11">IF(ISNUMBER($I11),INDEX('Výpočty'!$O$4:$O$63,$I11),"")</f>
        <v>3</v>
      </c>
      <c r="G11" s="136"/>
      <c r="H11" s="105">
        <f t="array" ref="H11">IF(ISNUMBER($D11),INDEX('Výpočty'!M$4:M$63,$I11),"")</f>
        <v>363</v>
      </c>
      <c r="I11" s="114">
        <f>'Výpočty'!V75</f>
        <v>22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ht="13.5" customHeight="1">
      <c r="A12" s="133">
        <v>9.0</v>
      </c>
      <c r="B12" s="134" t="str">
        <f t="array" ref="B12">IF(ISNUMBER($I12),INDEX(Registrace!$G$4:$G$50,$I12),"")</f>
        <v>Rosendorská Eva</v>
      </c>
      <c r="C12" s="134" t="str">
        <f t="array" ref="C12">IF(ISNUMBER($I12),INDEX('Výpočty'!$F$4:$F$63,$I12),"")</f>
        <v>KK Jihlava</v>
      </c>
      <c r="D12" s="135">
        <f t="array" ref="D12">IF(ISNUMBER($I12),INDEX('Výpočty'!P$4:P$63,$I12),"")</f>
        <v>517</v>
      </c>
      <c r="E12" s="135">
        <f t="array" ref="E12">IF(ISNUMBER($I12),INDEX('Výpočty'!$N$4:$N$63,$I12),"")</f>
        <v>156</v>
      </c>
      <c r="F12" s="135">
        <f t="array" ref="F12">IF(ISNUMBER($I12),INDEX('Výpočty'!$O$4:$O$63,$I12),"")</f>
        <v>5</v>
      </c>
      <c r="G12" s="136"/>
      <c r="H12" s="105">
        <f t="array" ref="H12">IF(ISNUMBER($D12),INDEX('Výpočty'!M$4:M$63,$I12),"")</f>
        <v>361</v>
      </c>
      <c r="I12" s="114">
        <f>'Výpočty'!V76</f>
        <v>26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ht="13.5" customHeight="1">
      <c r="A13" s="137">
        <v>10.0</v>
      </c>
      <c r="B13" s="134" t="str">
        <f t="array" ref="B13">IF(ISNUMBER($I13),INDEX(Registrace!$G$4:$G$50,$I13),"")</f>
        <v>Dvořáková Šárka</v>
      </c>
      <c r="C13" s="134" t="str">
        <f t="array" ref="C13">IF(ISNUMBER($I13),INDEX('Výpočty'!$F$4:$F$63,$I13),"")</f>
        <v>KK Jihlava</v>
      </c>
      <c r="D13" s="135">
        <f t="array" ref="D13">IF(ISNUMBER($I13),INDEX('Výpočty'!P$4:P$63,$I13),"")</f>
        <v>533</v>
      </c>
      <c r="E13" s="135">
        <f t="array" ref="E13">IF(ISNUMBER($I13),INDEX('Výpočty'!$N$4:$N$63,$I13),"")</f>
        <v>175</v>
      </c>
      <c r="F13" s="135">
        <f t="array" ref="F13">IF(ISNUMBER($I13),INDEX('Výpočty'!$O$4:$O$63,$I13),"")</f>
        <v>9</v>
      </c>
      <c r="G13" s="136"/>
      <c r="H13" s="105">
        <f t="array" ref="H13">IF(ISNUMBER($D13),INDEX('Výpočty'!M$4:M$63,$I13),"")</f>
        <v>358</v>
      </c>
      <c r="I13" s="114">
        <f>'Výpočty'!V77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ht="13.5" customHeight="1">
      <c r="A14" s="137">
        <v>11.0</v>
      </c>
      <c r="B14" s="134" t="str">
        <f t="array" ref="B14">IF(ISNUMBER($I14),INDEX(Registrace!$G$4:$G$50,$I14),"")</f>
        <v>Dvořáková Šárka</v>
      </c>
      <c r="C14" s="134" t="str">
        <f t="array" ref="C14">IF(ISNUMBER($I14),INDEX('Výpočty'!$F$4:$F$63,$I14),"")</f>
        <v>KK Jihlava</v>
      </c>
      <c r="D14" s="135">
        <f t="array" ref="D14">IF(ISNUMBER($I14),INDEX('Výpočty'!P$4:P$63,$I14),"")</f>
        <v>533</v>
      </c>
      <c r="E14" s="135">
        <f t="array" ref="E14">IF(ISNUMBER($I14),INDEX('Výpočty'!$N$4:$N$63,$I14),"")</f>
        <v>175</v>
      </c>
      <c r="F14" s="135">
        <f t="array" ref="F14">IF(ISNUMBER($I14),INDEX('Výpočty'!$O$4:$O$63,$I14),"")</f>
        <v>9</v>
      </c>
      <c r="G14" s="136"/>
      <c r="H14" s="105">
        <f t="array" ref="H14">IF(ISNUMBER($D14),INDEX('Výpočty'!M$4:M$63,$I14),"")</f>
        <v>358</v>
      </c>
      <c r="I14" s="114">
        <f>'Výpočty'!V78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ht="13.5" customHeight="1">
      <c r="A15" s="137">
        <v>12.0</v>
      </c>
      <c r="B15" s="134" t="str">
        <f t="array" ref="B15">IF(ISNUMBER($I15),INDEX(Registrace!$G$4:$G$50,$I15),"")</f>
        <v>Svobodová Petra</v>
      </c>
      <c r="C15" s="134" t="str">
        <f t="array" ref="C15">IF(ISNUMBER($I15),INDEX('Výpočty'!$F$4:$F$63,$I15),"")</f>
        <v>TJ Nové Město na Moravě</v>
      </c>
      <c r="D15" s="135">
        <f t="array" ref="D15">IF(ISNUMBER($I15),INDEX('Výpočty'!P$4:P$63,$I15),"")</f>
        <v>469</v>
      </c>
      <c r="E15" s="135">
        <f t="array" ref="E15">IF(ISNUMBER($I15),INDEX('Výpočty'!$N$4:$N$63,$I15),"")</f>
        <v>118</v>
      </c>
      <c r="F15" s="135">
        <f t="array" ref="F15">IF(ISNUMBER($I15),INDEX('Výpočty'!$O$4:$O$63,$I15),"")</f>
        <v>11</v>
      </c>
      <c r="G15" s="136"/>
      <c r="H15" s="105">
        <f t="array" ref="H15">IF(ISNUMBER($D15),INDEX('Výpočty'!M$4:M$63,$I15),"")</f>
        <v>351</v>
      </c>
      <c r="I15" s="114">
        <f>'Výpočty'!V79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ht="13.5" customHeight="1">
      <c r="A16" s="137">
        <v>13.0</v>
      </c>
      <c r="B16" s="134" t="str">
        <f t="array" ref="B16">IF(ISNUMBER($I16),INDEX(Registrace!$G$4:$G$50,$I16),"")</f>
        <v>Svobodová Petra</v>
      </c>
      <c r="C16" s="134" t="str">
        <f t="array" ref="C16">IF(ISNUMBER($I16),INDEX('Výpočty'!$F$4:$F$63,$I16),"")</f>
        <v>TJ Nové Město na Moravě</v>
      </c>
      <c r="D16" s="135">
        <f t="array" ref="D16">IF(ISNUMBER($I16),INDEX('Výpočty'!P$4:P$63,$I16),"")</f>
        <v>469</v>
      </c>
      <c r="E16" s="135">
        <f t="array" ref="E16">IF(ISNUMBER($I16),INDEX('Výpočty'!$N$4:$N$63,$I16),"")</f>
        <v>118</v>
      </c>
      <c r="F16" s="135">
        <f t="array" ref="F16">IF(ISNUMBER($I16),INDEX('Výpočty'!$O$4:$O$63,$I16),"")</f>
        <v>11</v>
      </c>
      <c r="G16" s="136"/>
      <c r="H16" s="105">
        <f t="array" ref="H16">IF(ISNUMBER($D16),INDEX('Výpočty'!M$4:M$63,$I16),"")</f>
        <v>351</v>
      </c>
      <c r="I16" s="114">
        <f>'Výpočty'!V80</f>
        <v>5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</row>
    <row r="17" ht="12.75" customHeight="1">
      <c r="A17" s="137">
        <v>14.0</v>
      </c>
      <c r="B17" s="134" t="str">
        <f t="array" ref="B17">IF(ISNUMBER($I17),INDEX(Registrace!$G$4:$G$50,$I17),"")</f>
        <v>Berková Kristýna</v>
      </c>
      <c r="C17" s="134" t="str">
        <f t="array" ref="C17">IF(ISNUMBER($I17),INDEX('Výpočty'!$F$4:$F$63,$I17),"")</f>
        <v>TJ Slovan Kamenice n. L.</v>
      </c>
      <c r="D17" s="135">
        <f t="array" ref="D17">IF(ISNUMBER($I17),INDEX('Výpočty'!P$4:P$63,$I17),"")</f>
        <v>487</v>
      </c>
      <c r="E17" s="135">
        <f t="array" ref="E17">IF(ISNUMBER($I17),INDEX('Výpočty'!$N$4:$N$63,$I17),"")</f>
        <v>138</v>
      </c>
      <c r="F17" s="135">
        <f t="array" ref="F17">IF(ISNUMBER($I17),INDEX('Výpočty'!$O$4:$O$63,$I17),"")</f>
        <v>13</v>
      </c>
      <c r="G17" s="136"/>
      <c r="H17" s="105">
        <f t="array" ref="H17">IF(ISNUMBER($D17),INDEX('Výpočty'!M$4:M$63,$I17),"")</f>
        <v>349</v>
      </c>
      <c r="I17" s="114">
        <f>'Výpočty'!V81</f>
        <v>17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ht="12.75" customHeight="1">
      <c r="A18" s="137">
        <v>15.0</v>
      </c>
      <c r="B18" s="134" t="str">
        <f t="array" ref="B18">IF(ISNUMBER($I18),INDEX(Registrace!$G$4:$G$50,$I18),"")</f>
        <v>Derahová Karolína</v>
      </c>
      <c r="C18" s="134" t="str">
        <f t="array" ref="C18">IF(ISNUMBER($I18),INDEX('Výpočty'!$F$4:$F$63,$I18),"")</f>
        <v>KK Jihlava</v>
      </c>
      <c r="D18" s="135">
        <f t="array" ref="D18">IF(ISNUMBER($I18),INDEX('Výpočty'!P$4:P$63,$I18),"")</f>
        <v>542</v>
      </c>
      <c r="E18" s="135">
        <f t="array" ref="E18">IF(ISNUMBER($I18),INDEX('Výpočty'!$N$4:$N$63,$I18),"")</f>
        <v>196</v>
      </c>
      <c r="F18" s="135">
        <f t="array" ref="F18">IF(ISNUMBER($I18),INDEX('Výpočty'!$O$4:$O$63,$I18),"")</f>
        <v>7</v>
      </c>
      <c r="G18" s="136"/>
      <c r="H18" s="105">
        <f t="array" ref="H18">IF(ISNUMBER($D18),INDEX('Výpočty'!M$4:M$63,$I18),"")</f>
        <v>346</v>
      </c>
      <c r="I18" s="114">
        <f>'Výpočty'!V82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</row>
    <row r="19" ht="12.75" customHeight="1">
      <c r="A19" s="137">
        <v>16.0</v>
      </c>
      <c r="B19" s="134" t="str">
        <f t="array" ref="B19">IF(ISNUMBER($I19),INDEX(Registrace!$G$4:$G$50,$I19),"")</f>
        <v>Concepcion Lenka</v>
      </c>
      <c r="C19" s="134" t="str">
        <f t="array" ref="C19">IF(ISNUMBER($I19),INDEX('Výpočty'!$F$4:$F$63,$I19),"")</f>
        <v>TJ Třebíč</v>
      </c>
      <c r="D19" s="135">
        <f t="array" ref="D19">IF(ISNUMBER($I19),INDEX('Výpočty'!P$4:P$63,$I19),"")</f>
        <v>510</v>
      </c>
      <c r="E19" s="135">
        <f t="array" ref="E19">IF(ISNUMBER($I19),INDEX('Výpočty'!$N$4:$N$63,$I19),"")</f>
        <v>166</v>
      </c>
      <c r="F19" s="135">
        <f t="array" ref="F19">IF(ISNUMBER($I19),INDEX('Výpočty'!$O$4:$O$63,$I19),"")</f>
        <v>8</v>
      </c>
      <c r="G19" s="136"/>
      <c r="H19" s="105">
        <f t="array" ref="H19">IF(ISNUMBER($D19),INDEX('Výpočty'!M$4:M$63,$I19),"")</f>
        <v>344</v>
      </c>
      <c r="I19" s="114">
        <f>'Výpočty'!V83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</row>
    <row r="20" ht="12.75" customHeight="1">
      <c r="A20" s="137">
        <v>17.0</v>
      </c>
      <c r="B20" s="134" t="str">
        <f t="array" ref="B20">IF(ISNUMBER($I20),INDEX(Registrace!$G$4:$G$50,$I20),"")</f>
        <v>Dobešová Marie</v>
      </c>
      <c r="C20" s="134" t="str">
        <f t="array" ref="C20">IF(ISNUMBER($I20),INDEX('Výpočty'!$F$4:$F$63,$I20),"")</f>
        <v>TJ Třebíč</v>
      </c>
      <c r="D20" s="135">
        <f t="array" ref="D20">IF(ISNUMBER($I20),INDEX('Výpočty'!P$4:P$63,$I20),"")</f>
        <v>509</v>
      </c>
      <c r="E20" s="135">
        <f t="array" ref="E20">IF(ISNUMBER($I20),INDEX('Výpočty'!$N$4:$N$63,$I20),"")</f>
        <v>167</v>
      </c>
      <c r="F20" s="135">
        <f t="array" ref="F20">IF(ISNUMBER($I20),INDEX('Výpočty'!$O$4:$O$63,$I20),"")</f>
        <v>7</v>
      </c>
      <c r="G20" s="136"/>
      <c r="H20" s="105">
        <f t="array" ref="H20">IF(ISNUMBER($D20),INDEX('Výpočty'!M$4:M$63,$I20),"")</f>
        <v>342</v>
      </c>
      <c r="I20" s="114">
        <f>'Výpočty'!V84</f>
        <v>19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ht="12.75" customHeight="1">
      <c r="A21" s="137">
        <v>18.0</v>
      </c>
      <c r="B21" s="134" t="str">
        <f t="array" ref="B21">IF(ISNUMBER($I21),INDEX(Registrace!$G$4:$G$50,$I21),"")</f>
        <v>Zemanová Markéta</v>
      </c>
      <c r="C21" s="134" t="str">
        <f t="array" ref="C21">IF(ISNUMBER($I21),INDEX('Výpočty'!$F$4:$F$63,$I21),"")</f>
        <v>TJ BOPO Třebíč</v>
      </c>
      <c r="D21" s="135">
        <f t="array" ref="D21">IF(ISNUMBER($I21),INDEX('Výpočty'!P$4:P$63,$I21),"")</f>
        <v>543</v>
      </c>
      <c r="E21" s="135">
        <f t="array" ref="E21">IF(ISNUMBER($I21),INDEX('Výpočty'!$N$4:$N$63,$I21),"")</f>
        <v>202</v>
      </c>
      <c r="F21" s="135">
        <f t="array" ref="F21">IF(ISNUMBER($I21),INDEX('Výpočty'!$O$4:$O$63,$I21),"")</f>
        <v>1</v>
      </c>
      <c r="G21" s="136"/>
      <c r="H21" s="105">
        <f t="array" ref="H21">IF(ISNUMBER($D21),INDEX('Výpočty'!M$4:M$63,$I21),"")</f>
        <v>341</v>
      </c>
      <c r="I21" s="114">
        <f>'Výpočty'!V85</f>
        <v>14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ht="12.75" customHeight="1">
      <c r="A22" s="137">
        <v>19.0</v>
      </c>
      <c r="B22" s="134" t="str">
        <f t="array" ref="B22">IF(ISNUMBER($I22),INDEX(Registrace!$G$4:$G$50,$I22),"")</f>
        <v>Hlaváčová Lucie</v>
      </c>
      <c r="C22" s="134" t="str">
        <f t="array" ref="C22">IF(ISNUMBER($I22),INDEX('Výpočty'!$F$4:$F$63,$I22),"")</f>
        <v>TJ Nové Město na Moravě</v>
      </c>
      <c r="D22" s="135">
        <f t="array" ref="D22">IF(ISNUMBER($I22),INDEX('Výpočty'!P$4:P$63,$I22),"")</f>
        <v>505</v>
      </c>
      <c r="E22" s="135">
        <f t="array" ref="E22">IF(ISNUMBER($I22),INDEX('Výpočty'!$N$4:$N$63,$I22),"")</f>
        <v>166</v>
      </c>
      <c r="F22" s="135">
        <f t="array" ref="F22">IF(ISNUMBER($I22),INDEX('Výpočty'!$O$4:$O$63,$I22),"")</f>
        <v>6</v>
      </c>
      <c r="G22" s="136"/>
      <c r="H22" s="105">
        <f t="array" ref="H22">IF(ISNUMBER($D22),INDEX('Výpočty'!M$4:M$63,$I22),"")</f>
        <v>339</v>
      </c>
      <c r="I22" s="114">
        <f>'Výpočty'!V86</f>
        <v>24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</row>
    <row r="23" ht="12.75" customHeight="1">
      <c r="A23" s="137">
        <v>20.0</v>
      </c>
      <c r="B23" s="134" t="str">
        <f t="array" ref="B23">IF(ISNUMBER($I23),INDEX(Registrace!$G$4:$G$50,$I23),"")</f>
        <v>Matulová Simona</v>
      </c>
      <c r="C23" s="134" t="str">
        <f t="array" ref="C23">IF(ISNUMBER($I23),INDEX('Výpočty'!$F$4:$F$63,$I23),"")</f>
        <v>KK Jihlava</v>
      </c>
      <c r="D23" s="135">
        <f t="array" ref="D23">IF(ISNUMBER($I23),INDEX('Výpočty'!P$4:P$63,$I23),"")</f>
        <v>427</v>
      </c>
      <c r="E23" s="135">
        <f t="array" ref="E23">IF(ISNUMBER($I23),INDEX('Výpočty'!$N$4:$N$63,$I23),"")</f>
        <v>95</v>
      </c>
      <c r="F23" s="135">
        <f t="array" ref="F23">IF(ISNUMBER($I23),INDEX('Výpočty'!$O$4:$O$63,$I23),"")</f>
        <v>21</v>
      </c>
      <c r="G23" s="136"/>
      <c r="H23" s="105">
        <f t="array" ref="H23">IF(ISNUMBER($D23),INDEX('Výpočty'!M$4:M$63,$I23),"")</f>
        <v>332</v>
      </c>
      <c r="I23" s="114">
        <f>'Výpočty'!V87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ht="12.75" customHeight="1">
      <c r="A24" s="137">
        <v>21.0</v>
      </c>
      <c r="B24" s="134" t="str">
        <f t="array" ref="B24">IF(ISNUMBER($I24),INDEX(Registrace!$G$4:$G$50,$I24),"")</f>
        <v>Vytisková Zdeňka</v>
      </c>
      <c r="C24" s="134" t="str">
        <f t="array" ref="C24">IF(ISNUMBER($I24),INDEX('Výpočty'!$F$4:$F$63,$I24),"")</f>
        <v>TJ Spartak Pelhřimov</v>
      </c>
      <c r="D24" s="135">
        <f t="array" ref="D24">IF(ISNUMBER($I24),INDEX('Výpočty'!P$4:P$63,$I24),"")</f>
        <v>488</v>
      </c>
      <c r="E24" s="135">
        <f t="array" ref="E24">IF(ISNUMBER($I24),INDEX('Výpočty'!$N$4:$N$63,$I24),"")</f>
        <v>158</v>
      </c>
      <c r="F24" s="135">
        <f t="array" ref="F24">IF(ISNUMBER($I24),INDEX('Výpočty'!$O$4:$O$63,$I24),"")</f>
        <v>4</v>
      </c>
      <c r="G24" s="136"/>
      <c r="H24" s="105">
        <f t="array" ref="H24">IF(ISNUMBER($D24),INDEX('Výpočty'!M$4:M$63,$I24),"")</f>
        <v>330</v>
      </c>
      <c r="I24" s="114">
        <f>'Výpočty'!V88</f>
        <v>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</row>
    <row r="25" ht="12.75" customHeight="1">
      <c r="A25" s="137">
        <v>22.0</v>
      </c>
      <c r="B25" s="134" t="str">
        <f t="array" ref="B25">IF(ISNUMBER($I25),INDEX(Registrace!$G$4:$G$50,$I25),"")</f>
        <v>Melicharová Lucie</v>
      </c>
      <c r="C25" s="134" t="str">
        <f t="array" ref="C25">IF(ISNUMBER($I25),INDEX('Výpočty'!$F$4:$F$63,$I25),"")</f>
        <v>TJ Spartak Pelhřimov</v>
      </c>
      <c r="D25" s="135">
        <f t="array" ref="D25">IF(ISNUMBER($I25),INDEX('Výpočty'!P$4:P$63,$I25),"")</f>
        <v>508</v>
      </c>
      <c r="E25" s="135">
        <f t="array" ref="E25">IF(ISNUMBER($I25),INDEX('Výpočty'!$N$4:$N$63,$I25),"")</f>
        <v>179</v>
      </c>
      <c r="F25" s="135">
        <f t="array" ref="F25">IF(ISNUMBER($I25),INDEX('Výpočty'!$O$4:$O$63,$I25),"")</f>
        <v>11</v>
      </c>
      <c r="G25" s="136"/>
      <c r="H25" s="105">
        <f t="array" ref="H25">IF(ISNUMBER($D25),INDEX('Výpočty'!M$4:M$63,$I25),"")</f>
        <v>329</v>
      </c>
      <c r="I25" s="114">
        <f>'Výpočty'!V89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</row>
    <row r="26" ht="12.75" customHeight="1">
      <c r="A26" s="137">
        <v>23.0</v>
      </c>
      <c r="B26" s="134" t="str">
        <f t="array" ref="B26">IF(ISNUMBER($I26),INDEX(Registrace!$G$4:$G$50,$I26),"")</f>
        <v>Pevná Rozálie</v>
      </c>
      <c r="C26" s="134" t="str">
        <f t="array" ref="C26">IF(ISNUMBER($I26),INDEX('Výpočty'!$F$4:$F$63,$I26),"")</f>
        <v>TJ Třebíč</v>
      </c>
      <c r="D26" s="135">
        <f t="array" ref="D26">IF(ISNUMBER($I26),INDEX('Výpočty'!P$4:P$63,$I26),"")</f>
        <v>484</v>
      </c>
      <c r="E26" s="135">
        <f t="array" ref="E26">IF(ISNUMBER($I26),INDEX('Výpočty'!$N$4:$N$63,$I26),"")</f>
        <v>162</v>
      </c>
      <c r="F26" s="135">
        <f t="array" ref="F26">IF(ISNUMBER($I26),INDEX('Výpočty'!$O$4:$O$63,$I26),"")</f>
        <v>8</v>
      </c>
      <c r="G26" s="136"/>
      <c r="H26" s="105">
        <f t="array" ref="H26">IF(ISNUMBER($D26),INDEX('Výpočty'!M$4:M$63,$I26),"")</f>
        <v>322</v>
      </c>
      <c r="I26" s="114">
        <f>'Výpočty'!V90</f>
        <v>29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</row>
    <row r="27" ht="12.75" customHeight="1">
      <c r="A27" s="137">
        <v>24.0</v>
      </c>
      <c r="B27" s="134" t="str">
        <f t="array" ref="B27">IF(ISNUMBER($I27),INDEX(Registrace!$G$4:$G$50,$I27),"")</f>
        <v>Kuběnová Libuše</v>
      </c>
      <c r="C27" s="134" t="str">
        <f t="array" ref="C27">IF(ISNUMBER($I27),INDEX('Výpočty'!$F$4:$F$63,$I27),"")</f>
        <v>TJ Nové Město na Moravě</v>
      </c>
      <c r="D27" s="135">
        <f t="array" ref="D27">IF(ISNUMBER($I27),INDEX('Výpočty'!P$4:P$63,$I27),"")</f>
        <v>463</v>
      </c>
      <c r="E27" s="135">
        <f t="array" ref="E27">IF(ISNUMBER($I27),INDEX('Výpočty'!$N$4:$N$63,$I27),"")</f>
        <v>142</v>
      </c>
      <c r="F27" s="135">
        <f t="array" ref="F27">IF(ISNUMBER($I27),INDEX('Výpočty'!$O$4:$O$63,$I27),"")</f>
        <v>20</v>
      </c>
      <c r="G27" s="136"/>
      <c r="H27" s="105">
        <f t="array" ref="H27">IF(ISNUMBER($D27),INDEX('Výpočty'!M$4:M$63,$I27),"")</f>
        <v>321</v>
      </c>
      <c r="I27" s="114">
        <f>'Výpočty'!V91</f>
        <v>27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ht="12.75" customHeight="1">
      <c r="A28" s="137">
        <v>25.0</v>
      </c>
      <c r="B28" s="134" t="str">
        <f t="array" ref="B28">IF(ISNUMBER($I28),INDEX(Registrace!$G$4:$G$50,$I28),"")</f>
        <v>Carvová Kateřina</v>
      </c>
      <c r="C28" s="134" t="str">
        <f t="array" ref="C28">IF(ISNUMBER($I28),INDEX('Výpočty'!$F$4:$F$63,$I28),"")</f>
        <v>TJ Spartak Pelhřimov</v>
      </c>
      <c r="D28" s="135">
        <f t="array" ref="D28">IF(ISNUMBER($I28),INDEX('Výpočty'!P$4:P$63,$I28),"")</f>
        <v>434</v>
      </c>
      <c r="E28" s="135">
        <f t="array" ref="E28">IF(ISNUMBER($I28),INDEX('Výpočty'!$N$4:$N$63,$I28),"")</f>
        <v>117</v>
      </c>
      <c r="F28" s="135">
        <f t="array" ref="F28">IF(ISNUMBER($I28),INDEX('Výpočty'!$O$4:$O$63,$I28),"")</f>
        <v>21</v>
      </c>
      <c r="G28" s="136"/>
      <c r="H28" s="105">
        <f t="array" ref="H28">IF(ISNUMBER($D28),INDEX('Výpočty'!M$4:M$63,$I28),"")</f>
        <v>317</v>
      </c>
      <c r="I28" s="114">
        <f>'Výpočty'!V92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</row>
    <row r="29" ht="12.75" customHeight="1">
      <c r="A29" s="137">
        <v>26.0</v>
      </c>
      <c r="B29" s="134" t="str">
        <f t="array" ref="B29">IF(ISNUMBER($I29),INDEX(Registrace!$G$4:$G$50,$I29),"")</f>
        <v>Doležalová Anna</v>
      </c>
      <c r="C29" s="134" t="str">
        <f t="array" ref="C29">IF(ISNUMBER($I29),INDEX('Výpočty'!$F$4:$F$63,$I29),"")</f>
        <v>KK SCI Jihlava</v>
      </c>
      <c r="D29" s="135">
        <f t="array" ref="D29">IF(ISNUMBER($I29),INDEX('Výpočty'!P$4:P$63,$I29),"")</f>
        <v>454</v>
      </c>
      <c r="E29" s="135">
        <f t="array" ref="E29">IF(ISNUMBER($I29),INDEX('Výpočty'!$N$4:$N$63,$I29),"")</f>
        <v>141</v>
      </c>
      <c r="F29" s="135">
        <f t="array" ref="F29">IF(ISNUMBER($I29),INDEX('Výpočty'!$O$4:$O$63,$I29),"")</f>
        <v>15</v>
      </c>
      <c r="G29" s="136"/>
      <c r="H29" s="105">
        <f t="array" ref="H29">IF(ISNUMBER($D29),INDEX('Výpočty'!M$4:M$63,$I29),"")</f>
        <v>313</v>
      </c>
      <c r="I29" s="114">
        <f>'Výpočty'!V93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</row>
    <row r="30" ht="12.75" customHeight="1">
      <c r="A30" s="137">
        <v>27.0</v>
      </c>
      <c r="B30" s="134" t="str">
        <f t="array" ref="B30">IF(ISNUMBER($I30),INDEX(Registrace!$G$4:$G$50,$I30),"")</f>
        <v>Doležalová Anna</v>
      </c>
      <c r="C30" s="134" t="str">
        <f t="array" ref="C30">IF(ISNUMBER($I30),INDEX('Výpočty'!$F$4:$F$63,$I30),"")</f>
        <v>KK SCI Jihlava</v>
      </c>
      <c r="D30" s="135">
        <f t="array" ref="D30">IF(ISNUMBER($I30),INDEX('Výpočty'!P$4:P$63,$I30),"")</f>
        <v>454</v>
      </c>
      <c r="E30" s="135">
        <f t="array" ref="E30">IF(ISNUMBER($I30),INDEX('Výpočty'!$N$4:$N$63,$I30),"")</f>
        <v>141</v>
      </c>
      <c r="F30" s="135">
        <f t="array" ref="F30">IF(ISNUMBER($I30),INDEX('Výpočty'!$O$4:$O$63,$I30),"")</f>
        <v>15</v>
      </c>
      <c r="G30" s="136"/>
      <c r="H30" s="105">
        <f t="array" ref="H30">IF(ISNUMBER($D30),INDEX('Výpočty'!M$4:M$63,$I30),"")</f>
        <v>313</v>
      </c>
      <c r="I30" s="114">
        <f>'Výpočty'!V94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</row>
    <row r="31" ht="12.75" customHeight="1">
      <c r="A31" s="137">
        <v>28.0</v>
      </c>
      <c r="B31" s="134" t="str">
        <f t="array" ref="B31">IF(ISNUMBER($I31),INDEX(Registrace!$G$4:$G$50,$I31),"")</f>
        <v>Matějů Vendula</v>
      </c>
      <c r="C31" s="134" t="str">
        <f t="array" ref="C31">IF(ISNUMBER($I31),INDEX('Výpočty'!$F$4:$F$63,$I31),"")</f>
        <v>TJ Slovan Kamenice n. L.</v>
      </c>
      <c r="D31" s="135">
        <f t="array" ref="D31">IF(ISNUMBER($I31),INDEX('Výpočty'!P$4:P$63,$I31),"")</f>
        <v>409</v>
      </c>
      <c r="E31" s="135">
        <f t="array" ref="E31">IF(ISNUMBER($I31),INDEX('Výpočty'!$N$4:$N$63,$I31),"")</f>
        <v>103</v>
      </c>
      <c r="F31" s="135">
        <f t="array" ref="F31">IF(ISNUMBER($I31),INDEX('Výpočty'!$O$4:$O$63,$I31),"")</f>
        <v>19</v>
      </c>
      <c r="G31" s="136"/>
      <c r="H31" s="105">
        <f t="array" ref="H31">IF(ISNUMBER($D31),INDEX('Výpočty'!M$4:M$63,$I31),"")</f>
        <v>306</v>
      </c>
      <c r="I31" s="114">
        <f>'Výpočty'!V95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ht="12.75" customHeight="1">
      <c r="A32" s="137">
        <v>29.0</v>
      </c>
      <c r="B32" s="134" t="str">
        <f t="array" ref="B32">IF(ISNUMBER($I32),INDEX(Registrace!$G$4:$G$50,$I32),"")</f>
        <v>Štarková Valerie</v>
      </c>
      <c r="C32" s="134" t="str">
        <f t="array" ref="C32">IF(ISNUMBER($I32),INDEX('Výpočty'!$F$4:$F$63,$I32),"")</f>
        <v>TJ BOPO Třebíč</v>
      </c>
      <c r="D32" s="135">
        <f t="array" ref="D32">IF(ISNUMBER($I32),INDEX('Výpočty'!P$4:P$63,$I32),"")</f>
        <v>452</v>
      </c>
      <c r="E32" s="135">
        <f t="array" ref="E32">IF(ISNUMBER($I32),INDEX('Výpočty'!$N$4:$N$63,$I32),"")</f>
        <v>156</v>
      </c>
      <c r="F32" s="135">
        <f t="array" ref="F32">IF(ISNUMBER($I32),INDEX('Výpočty'!$O$4:$O$63,$I32),"")</f>
        <v>13</v>
      </c>
      <c r="G32" s="136"/>
      <c r="H32" s="105">
        <f t="array" ref="H32">IF(ISNUMBER($I32),INDEX('Výpočty'!I$4:I$63,$I32),"")</f>
        <v>127</v>
      </c>
      <c r="I32" s="114">
        <f>'Výpočty'!V96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</row>
    <row r="33" ht="12.75" customHeight="1">
      <c r="A33" s="137">
        <v>30.0</v>
      </c>
      <c r="B33" s="134" t="str">
        <f t="array" ref="B33">IF(ISNUMBER($I33),INDEX(Registrace!$G$4:$G$50,$I33),"")</f>
        <v/>
      </c>
      <c r="C33" s="134" t="str">
        <f t="array" ref="C33">IF(ISNUMBER($I33),INDEX('Výpočty'!$F$4:$F$63,$I33),"")</f>
        <v/>
      </c>
      <c r="D33" s="135" t="str">
        <f t="array" ref="D33">IF(ISNUMBER($I33),INDEX('Výpočty'!P$4:P$63,$I33),"")</f>
        <v/>
      </c>
      <c r="E33" s="135" t="str">
        <f t="array" ref="E33">IF(ISNUMBER($I33),INDEX('Výpočty'!$N$4:$N$63,$I33),"")</f>
        <v/>
      </c>
      <c r="F33" s="135" t="str">
        <f t="array" ref="F33">IF(ISNUMBER($I33),INDEX('Výpočty'!$O$4:$O$63,$I33),"")</f>
        <v/>
      </c>
      <c r="G33" s="136"/>
      <c r="H33" s="105" t="str">
        <f t="array" ref="H33">IF(ISNUMBER($I33),INDEX('Výpočty'!I$4:I$63,$I33),"")</f>
        <v/>
      </c>
      <c r="I33" s="114" t="str">
        <f>'Výpočty'!V97</f>
        <v>#NUM!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</row>
    <row r="34" ht="12.75" customHeight="1">
      <c r="A34" s="137">
        <v>31.0</v>
      </c>
      <c r="B34" s="134" t="str">
        <f t="array" ref="B34">IF(ISNUMBER($I34),INDEX(Registrace!$G$4:$G$50,$I34),"")</f>
        <v/>
      </c>
      <c r="C34" s="134" t="str">
        <f t="array" ref="C34">IF(ISNUMBER($I34),INDEX('Výpočty'!$F$4:$F$63,$I34),"")</f>
        <v/>
      </c>
      <c r="D34" s="135" t="str">
        <f t="array" ref="D34">IF(ISNUMBER($I34),INDEX('Výpočty'!P$4:P$63,$I34),"")</f>
        <v/>
      </c>
      <c r="E34" s="135" t="str">
        <f t="array" ref="E34">IF(ISNUMBER($I34),INDEX('Výpočty'!$N$4:$N$63,$I34),"")</f>
        <v/>
      </c>
      <c r="F34" s="135" t="str">
        <f t="array" ref="F34">IF(ISNUMBER($I34),INDEX('Výpočty'!$O$4:$O$63,$I34),"")</f>
        <v/>
      </c>
      <c r="G34" s="136"/>
      <c r="H34" s="105" t="str">
        <f t="array" ref="H34">IF(ISNUMBER($I34),INDEX('Výpočty'!I$4:I$63,$I34),"")</f>
        <v/>
      </c>
      <c r="I34" s="114" t="str">
        <f>'Výpočty'!V98</f>
        <v>#NUM!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ht="12.75" customHeight="1">
      <c r="A35" s="137">
        <v>32.0</v>
      </c>
      <c r="B35" s="134" t="str">
        <f t="array" ref="B35">IF(ISNUMBER($I35),INDEX(Registrace!$G$4:$G$50,$I35),"")</f>
        <v/>
      </c>
      <c r="C35" s="134" t="str">
        <f t="array" ref="C35">IF(ISNUMBER($I35),INDEX('Výpočty'!$F$4:$F$63,$I35),"")</f>
        <v/>
      </c>
      <c r="D35" s="135" t="str">
        <f t="array" ref="D35">IF(ISNUMBER($I35),INDEX('Výpočty'!P$4:P$63,$I35),"")</f>
        <v/>
      </c>
      <c r="E35" s="135" t="str">
        <f t="array" ref="E35">IF(ISNUMBER($I35),INDEX('Výpočty'!$N$4:$N$63,$I35),"")</f>
        <v/>
      </c>
      <c r="F35" s="135" t="str">
        <f t="array" ref="F35">IF(ISNUMBER($I35),INDEX('Výpočty'!$O$4:$O$63,$I35),"")</f>
        <v/>
      </c>
      <c r="G35" s="136"/>
      <c r="H35" s="105" t="str">
        <f t="array" ref="H35">IF(ISNUMBER($I35),INDEX('Výpočty'!I$4:I$63,$I35),"")</f>
        <v/>
      </c>
      <c r="I35" s="114" t="str">
        <f>'Výpočty'!V99</f>
        <v>#NUM!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</row>
    <row r="36" ht="12.75" customHeight="1">
      <c r="A36" s="137">
        <v>33.0</v>
      </c>
      <c r="B36" s="134" t="str">
        <f t="array" ref="B36">IF(ISNUMBER($I36),INDEX(Registrace!$G$4:$G$50,$I36),"")</f>
        <v/>
      </c>
      <c r="C36" s="134" t="str">
        <f t="array" ref="C36">IF(ISNUMBER($I36),INDEX('Výpočty'!$F$4:$F$63,$I36),"")</f>
        <v/>
      </c>
      <c r="D36" s="135" t="str">
        <f t="array" ref="D36">IF(ISNUMBER($I36),INDEX('Výpočty'!P$4:P$63,$I36),"")</f>
        <v/>
      </c>
      <c r="E36" s="135" t="str">
        <f t="array" ref="E36">IF(ISNUMBER($I36),INDEX('Výpočty'!$N$4:$N$63,$I36),"")</f>
        <v/>
      </c>
      <c r="F36" s="135" t="str">
        <f t="array" ref="F36">IF(ISNUMBER($I36),INDEX('Výpočty'!$O$4:$O$63,$I36),"")</f>
        <v/>
      </c>
      <c r="G36" s="136"/>
      <c r="H36" s="105" t="str">
        <f t="array" ref="H36">IF(ISNUMBER($I36),INDEX('Výpočty'!I$4:I$63,$I36),"")</f>
        <v/>
      </c>
      <c r="I36" s="114" t="str">
        <f>'Výpočty'!V100</f>
        <v>#NUM!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</row>
    <row r="37" ht="12.75" customHeight="1">
      <c r="A37" s="137">
        <v>34.0</v>
      </c>
      <c r="B37" s="134" t="str">
        <f t="array" ref="B37">IF(ISNUMBER($I37),INDEX(Registrace!$G$4:$G$50,$I37),"")</f>
        <v/>
      </c>
      <c r="C37" s="134" t="str">
        <f t="array" ref="C37">IF(ISNUMBER($I37),INDEX('Výpočty'!$F$4:$F$63,$I37),"")</f>
        <v/>
      </c>
      <c r="D37" s="135" t="str">
        <f t="array" ref="D37">IF(ISNUMBER($I37),INDEX('Výpočty'!P$4:P$63,$I37),"")</f>
        <v/>
      </c>
      <c r="E37" s="135" t="str">
        <f t="array" ref="E37">IF(ISNUMBER($I37),INDEX('Výpočty'!$N$4:$N$63,$I37),"")</f>
        <v/>
      </c>
      <c r="F37" s="135" t="str">
        <f t="array" ref="F37">IF(ISNUMBER($I37),INDEX('Výpočty'!$O$4:$O$63,$I37),"")</f>
        <v/>
      </c>
      <c r="G37" s="136"/>
      <c r="H37" s="105" t="str">
        <f t="array" ref="H37">IF(ISNUMBER($I37),INDEX('Výpočty'!I$4:I$63,$I37),"")</f>
        <v/>
      </c>
      <c r="I37" s="114" t="str">
        <f>'Výpočty'!V101</f>
        <v>#NUM!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</row>
    <row r="38" ht="12.75" customHeight="1">
      <c r="A38" s="137">
        <v>35.0</v>
      </c>
      <c r="B38" s="134" t="str">
        <f t="array" ref="B38">IF(ISNUMBER($I38),INDEX(Registrace!$G$4:$G$50,$I38),"")</f>
        <v/>
      </c>
      <c r="C38" s="134" t="str">
        <f t="array" ref="C38">IF(ISNUMBER($I38),INDEX('Výpočty'!$F$4:$F$63,$I38),"")</f>
        <v/>
      </c>
      <c r="D38" s="135" t="str">
        <f t="array" ref="D38">IF(ISNUMBER($I38),INDEX('Výpočty'!P$4:P$63,$I38),"")</f>
        <v/>
      </c>
      <c r="E38" s="135" t="str">
        <f t="array" ref="E38">IF(ISNUMBER($I38),INDEX('Výpočty'!$N$4:$N$63,$I38),"")</f>
        <v/>
      </c>
      <c r="F38" s="135" t="str">
        <f t="array" ref="F38">IF(ISNUMBER($I38),INDEX('Výpočty'!$O$4:$O$63,$I38),"")</f>
        <v/>
      </c>
      <c r="G38" s="136"/>
      <c r="H38" s="116" t="str">
        <f t="array" ref="H38">IF(ISNUMBER($I38),INDEX('Výpočty'!I$4:I$63,$I38),"")</f>
        <v/>
      </c>
      <c r="I38" s="114" t="str">
        <f>'Výpočty'!V102</f>
        <v>#NUM!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ht="12.75" customHeight="1">
      <c r="A39" s="137">
        <v>36.0</v>
      </c>
      <c r="B39" s="134" t="str">
        <f t="array" ref="B39">IF(ISNUMBER($I39),INDEX(Registrace!$G$4:$G$50,$I39),"")</f>
        <v/>
      </c>
      <c r="C39" s="134" t="str">
        <f t="array" ref="C39">IF(ISNUMBER($I39),INDEX('Výpočty'!$F$4:$F$63,$I39),"")</f>
        <v/>
      </c>
      <c r="D39" s="135" t="str">
        <f t="array" ref="D39">IF(ISNUMBER($I39),INDEX('Výpočty'!P$4:P$63,$I39),"")</f>
        <v/>
      </c>
      <c r="E39" s="135" t="str">
        <f t="array" ref="E39">IF(ISNUMBER($I39),INDEX('Výpočty'!$N$4:$N$63,$I39),"")</f>
        <v/>
      </c>
      <c r="F39" s="135" t="str">
        <f t="array" ref="F39">IF(ISNUMBER($I39),INDEX('Výpočty'!$O$4:$O$63,$I39),"")</f>
        <v/>
      </c>
      <c r="G39" s="136"/>
      <c r="H39" s="105" t="str">
        <f t="array" ref="H39">IF(ISNUMBER($I39),INDEX('Výpočty'!I$4:I$63,$I39),"")</f>
        <v/>
      </c>
      <c r="I39" s="114" t="str">
        <f>'Výpočty'!V103</f>
        <v>#NUM!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ht="12.75" customHeight="1">
      <c r="A40" s="137">
        <v>37.0</v>
      </c>
      <c r="B40" s="134" t="str">
        <f t="array" ref="B40">IF(ISNUMBER($I40),INDEX(Registrace!$G$4:$G$50,$I40),"")</f>
        <v/>
      </c>
      <c r="C40" s="134" t="str">
        <f t="array" ref="C40">IF(ISNUMBER($I40),INDEX('Výpočty'!$F$4:$F$63,$I40),"")</f>
        <v/>
      </c>
      <c r="D40" s="135" t="str">
        <f t="array" ref="D40">IF(ISNUMBER($I40),INDEX('Výpočty'!P$4:P$63,$I40),"")</f>
        <v/>
      </c>
      <c r="E40" s="135" t="str">
        <f t="array" ref="E40">IF(ISNUMBER($I40),INDEX('Výpočty'!$N$4:$N$63,$I40),"")</f>
        <v/>
      </c>
      <c r="F40" s="135" t="str">
        <f t="array" ref="F40">IF(ISNUMBER($I40),INDEX('Výpočty'!$O$4:$O$63,$I40),"")</f>
        <v/>
      </c>
      <c r="G40" s="136"/>
      <c r="H40" s="105" t="str">
        <f t="array" ref="H40">IF(ISNUMBER($I40),INDEX('Výpočty'!I$4:I$63,$I40),"")</f>
        <v/>
      </c>
      <c r="I40" s="114" t="str">
        <f>'Výpočty'!V104</f>
        <v>#NUM!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ht="12.75" customHeight="1">
      <c r="A41" s="137">
        <v>38.0</v>
      </c>
      <c r="B41" s="134" t="str">
        <f t="array" ref="B41">IF(ISNUMBER($I41),INDEX(Registrace!$G$4:$G$50,$I41),"")</f>
        <v/>
      </c>
      <c r="C41" s="134" t="str">
        <f t="array" ref="C41">IF(ISNUMBER($I41),INDEX('Výpočty'!$F$4:$F$63,$I41),"")</f>
        <v/>
      </c>
      <c r="D41" s="135" t="str">
        <f t="array" ref="D41">IF(ISNUMBER($I41),INDEX('Výpočty'!P$4:P$63,$I41),"")</f>
        <v/>
      </c>
      <c r="E41" s="135" t="str">
        <f t="array" ref="E41">IF(ISNUMBER($I41),INDEX('Výpočty'!$N$4:$N$63,$I41),"")</f>
        <v/>
      </c>
      <c r="F41" s="135" t="str">
        <f t="array" ref="F41">IF(ISNUMBER($I41),INDEX('Výpočty'!$O$4:$O$63,$I41),"")</f>
        <v/>
      </c>
      <c r="G41" s="136"/>
      <c r="H41" s="105" t="str">
        <f t="array" ref="H41">IF(ISNUMBER($I41),INDEX('Výpočty'!I$4:I$63,$I41),"")</f>
        <v/>
      </c>
      <c r="I41" s="114" t="str">
        <f>'Výpočty'!V105</f>
        <v>#NUM!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ht="12.75" customHeight="1">
      <c r="A42" s="137">
        <v>39.0</v>
      </c>
      <c r="B42" s="134" t="str">
        <f t="array" ref="B42">IF(ISNUMBER($I42),INDEX(Registrace!$G$4:$G$50,$I42),"")</f>
        <v/>
      </c>
      <c r="C42" s="134" t="str">
        <f t="array" ref="C42">IF(ISNUMBER($I42),INDEX('Výpočty'!$F$4:$F$63,$I42),"")</f>
        <v/>
      </c>
      <c r="D42" s="135" t="str">
        <f t="array" ref="D42">IF(ISNUMBER($I42),INDEX('Výpočty'!P$4:P$63,$I42),"")</f>
        <v/>
      </c>
      <c r="E42" s="135" t="str">
        <f t="array" ref="E42">IF(ISNUMBER($I42),INDEX('Výpočty'!$N$4:$N$63,$I42),"")</f>
        <v/>
      </c>
      <c r="F42" s="135" t="str">
        <f t="array" ref="F42">IF(ISNUMBER($I42),INDEX('Výpočty'!$O$4:$O$63,$I42),"")</f>
        <v/>
      </c>
      <c r="G42" s="136"/>
      <c r="H42" s="105" t="str">
        <f t="array" ref="H42">IF(ISNUMBER($I42),INDEX('Výpočty'!I$4:I$63,$I42),"")</f>
        <v/>
      </c>
      <c r="I42" s="114" t="str">
        <f>'Výpočty'!V106</f>
        <v>#NUM!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ht="12.75" customHeight="1">
      <c r="A43" s="137">
        <v>40.0</v>
      </c>
      <c r="B43" s="134" t="str">
        <f t="array" ref="B43">IF(ISNUMBER($I43),INDEX(Registrace!$G$4:$G$50,$I43),"")</f>
        <v/>
      </c>
      <c r="C43" s="134" t="str">
        <f t="array" ref="C43">IF(ISNUMBER($I43),INDEX('Výpočty'!$F$4:$F$63,$I43),"")</f>
        <v/>
      </c>
      <c r="D43" s="135" t="str">
        <f t="array" ref="D43">IF(ISNUMBER($I43),INDEX('Výpočty'!P$4:P$63,$I43),"")</f>
        <v/>
      </c>
      <c r="E43" s="135" t="str">
        <f t="array" ref="E43">IF(ISNUMBER($I43),INDEX('Výpočty'!$N$4:$N$63,$I43),"")</f>
        <v/>
      </c>
      <c r="F43" s="135" t="str">
        <f t="array" ref="F43">IF(ISNUMBER($I43),INDEX('Výpočty'!$O$4:$O$63,$I43),"")</f>
        <v/>
      </c>
      <c r="G43" s="136"/>
      <c r="H43" s="105" t="str">
        <f t="array" ref="H43">IF(ISNUMBER($I43),INDEX('Výpočty'!I$4:I$63,$I43),"")</f>
        <v/>
      </c>
      <c r="I43" s="114" t="str">
        <f>'Výpočty'!V107</f>
        <v>#NUM!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ht="12.75" customHeight="1">
      <c r="A44" s="137">
        <v>41.0</v>
      </c>
      <c r="B44" s="134" t="str">
        <f t="array" ref="B44">IF(ISNUMBER($I44),INDEX(Registrace!$G$4:$G$50,$I44),"")</f>
        <v/>
      </c>
      <c r="C44" s="134" t="str">
        <f t="array" ref="C44">IF(ISNUMBER($I44),INDEX('Výpočty'!$F$4:$F$63,$I44),"")</f>
        <v/>
      </c>
      <c r="D44" s="135" t="str">
        <f t="array" ref="D44">IF(ISNUMBER($I44),INDEX('Výpočty'!P$4:P$63,$I44),"")</f>
        <v/>
      </c>
      <c r="E44" s="135" t="str">
        <f t="array" ref="E44">IF(ISNUMBER($I44),INDEX('Výpočty'!$N$4:$N$63,$I44),"")</f>
        <v/>
      </c>
      <c r="F44" s="135" t="str">
        <f t="array" ref="F44">IF(ISNUMBER($I44),INDEX('Výpočty'!$O$4:$O$63,$I44),"")</f>
        <v/>
      </c>
      <c r="G44" s="136"/>
      <c r="H44" s="105" t="str">
        <f t="array" ref="H44">IF(ISNUMBER($I44),INDEX('Výpočty'!I$4:I$63,$I44),"")</f>
        <v/>
      </c>
      <c r="I44" s="114" t="str">
        <f>'Výpočty'!V108</f>
        <v>#NUM!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ht="12.75" customHeight="1">
      <c r="A45" s="137">
        <v>42.0</v>
      </c>
      <c r="B45" s="134" t="str">
        <f t="array" ref="B45">IF(ISNUMBER($I45),INDEX(Registrace!$G$4:$G$50,$I45),"")</f>
        <v/>
      </c>
      <c r="C45" s="134" t="str">
        <f t="array" ref="C45">IF(ISNUMBER($I45),INDEX('Výpočty'!$F$4:$F$63,$I45),"")</f>
        <v/>
      </c>
      <c r="D45" s="135" t="str">
        <f t="array" ref="D45">IF(ISNUMBER($I45),INDEX('Výpočty'!P$4:P$63,$I45),"")</f>
        <v/>
      </c>
      <c r="E45" s="135" t="str">
        <f t="array" ref="E45">IF(ISNUMBER($I45),INDEX('Výpočty'!$N$4:$N$63,$I45),"")</f>
        <v/>
      </c>
      <c r="F45" s="135" t="str">
        <f t="array" ref="F45">IF(ISNUMBER($I45),INDEX('Výpočty'!$O$4:$O$63,$I45),"")</f>
        <v/>
      </c>
      <c r="G45" s="136"/>
      <c r="H45" s="105" t="str">
        <f t="array" ref="H45">IF(ISNUMBER($I45),INDEX('Výpočty'!I$4:I$63,$I45),"")</f>
        <v/>
      </c>
      <c r="I45" s="114" t="str">
        <f>'Výpočty'!V109</f>
        <v>#NUM!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ht="12.75" customHeight="1">
      <c r="A46" s="137">
        <v>43.0</v>
      </c>
      <c r="B46" s="134" t="str">
        <f t="array" ref="B46">IF(ISNUMBER($I46),INDEX(Registrace!$G$4:$G$50,$I46),"")</f>
        <v/>
      </c>
      <c r="C46" s="134" t="str">
        <f t="array" ref="C46">IF(ISNUMBER($I46),INDEX('Výpočty'!$F$4:$F$63,$I46),"")</f>
        <v/>
      </c>
      <c r="D46" s="135" t="str">
        <f t="array" ref="D46">IF(ISNUMBER($I46),INDEX('Výpočty'!P$4:P$63,$I46),"")</f>
        <v/>
      </c>
      <c r="E46" s="135" t="str">
        <f t="array" ref="E46">IF(ISNUMBER($I46),INDEX('Výpočty'!$N$4:$N$63,$I46),"")</f>
        <v/>
      </c>
      <c r="F46" s="135" t="str">
        <f t="array" ref="F46">IF(ISNUMBER($I46),INDEX('Výpočty'!$O$4:$O$63,$I46),"")</f>
        <v/>
      </c>
      <c r="G46" s="136"/>
      <c r="H46" s="105" t="str">
        <f t="array" ref="H46">IF(ISNUMBER($I46),INDEX('Výpočty'!I$4:I$63,$I46),"")</f>
        <v/>
      </c>
      <c r="I46" s="114" t="str">
        <f>'Výpočty'!V110</f>
        <v>#NUM!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ht="12.75" customHeight="1">
      <c r="A47" s="137">
        <v>44.0</v>
      </c>
      <c r="B47" s="134" t="str">
        <f t="array" ref="B47">IF(ISNUMBER($I47),INDEX(Registrace!$G$4:$G$50,$I47),"")</f>
        <v/>
      </c>
      <c r="C47" s="134" t="str">
        <f t="array" ref="C47">IF(ISNUMBER($I47),INDEX('Výpočty'!$F$4:$F$63,$I47),"")</f>
        <v/>
      </c>
      <c r="D47" s="135" t="str">
        <f t="array" ref="D47">IF(ISNUMBER($I47),INDEX('Výpočty'!P$4:P$63,$I47),"")</f>
        <v/>
      </c>
      <c r="E47" s="135" t="str">
        <f t="array" ref="E47">IF(ISNUMBER($I47),INDEX('Výpočty'!$N$4:$N$63,$I47),"")</f>
        <v/>
      </c>
      <c r="F47" s="135" t="str">
        <f t="array" ref="F47">IF(ISNUMBER($I47),INDEX('Výpočty'!$O$4:$O$63,$I47),"")</f>
        <v/>
      </c>
      <c r="G47" s="136"/>
      <c r="H47" s="105" t="str">
        <f t="array" ref="H47">IF(ISNUMBER($I47),INDEX('Výpočty'!I$4:I$63,$I47),"")</f>
        <v/>
      </c>
      <c r="I47" s="114" t="str">
        <f>'Výpočty'!V111</f>
        <v>#NUM!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ht="12.75" customHeight="1">
      <c r="A48" s="137">
        <v>45.0</v>
      </c>
      <c r="B48" s="134" t="str">
        <f t="array" ref="B48">IF(ISNUMBER($I48),INDEX(Registrace!$G$4:$G$50,$I48),"")</f>
        <v/>
      </c>
      <c r="C48" s="134" t="str">
        <f t="array" ref="C48">IF(ISNUMBER($I48),INDEX('Výpočty'!$F$4:$F$63,$I48),"")</f>
        <v/>
      </c>
      <c r="D48" s="135" t="str">
        <f t="array" ref="D48">IF(ISNUMBER($I48),INDEX('Výpočty'!P$4:P$63,$I48),"")</f>
        <v/>
      </c>
      <c r="E48" s="135" t="str">
        <f t="array" ref="E48">IF(ISNUMBER($I48),INDEX('Výpočty'!$N$4:$N$63,$I48),"")</f>
        <v/>
      </c>
      <c r="F48" s="135" t="str">
        <f t="array" ref="F48">IF(ISNUMBER($I48),INDEX('Výpočty'!$O$4:$O$63,$I48),"")</f>
        <v/>
      </c>
      <c r="G48" s="136"/>
      <c r="H48" s="116" t="str">
        <f t="array" ref="H48">IF(ISNUMBER($I48),INDEX('Výpočty'!I$4:I$63,$I48),"")</f>
        <v/>
      </c>
      <c r="I48" s="114" t="str">
        <f>'Výpočty'!V112</f>
        <v>#NUM!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ht="12.75" customHeight="1">
      <c r="A49" s="137">
        <v>46.0</v>
      </c>
      <c r="B49" s="134" t="str">
        <f t="array" ref="B49">IF(ISNUMBER($I49),INDEX(Registrace!$G$4:$G$50,$I49),"")</f>
        <v/>
      </c>
      <c r="C49" s="134" t="str">
        <f t="array" ref="C49">IF(ISNUMBER($I49),INDEX('Výpočty'!$F$4:$F$63,$I49),"")</f>
        <v/>
      </c>
      <c r="D49" s="135" t="str">
        <f t="array" ref="D49">IF(ISNUMBER($I49),INDEX('Výpočty'!P$4:P$63,$I49),"")</f>
        <v/>
      </c>
      <c r="E49" s="135" t="str">
        <f t="array" ref="E49">IF(ISNUMBER($I49),INDEX('Výpočty'!$N$4:$N$63,$I49),"")</f>
        <v/>
      </c>
      <c r="F49" s="135" t="str">
        <f t="array" ref="F49">IF(ISNUMBER($I49),INDEX('Výpočty'!$O$4:$O$63,$I49),"")</f>
        <v/>
      </c>
      <c r="G49" s="136"/>
      <c r="H49" s="116" t="str">
        <f t="array" ref="H49">IF(ISNUMBER($I49),INDEX('Výpočty'!I$4:I$63,$I49),"")</f>
        <v/>
      </c>
      <c r="I49" s="114" t="str">
        <f>'Výpočty'!V113</f>
        <v>#NUM!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ht="12.75" customHeight="1">
      <c r="A50" s="137">
        <v>47.0</v>
      </c>
      <c r="B50" s="134" t="str">
        <f t="array" ref="B50">IF(ISNUMBER($I50),INDEX(Registrace!$G$4:$G$50,$I50),"")</f>
        <v/>
      </c>
      <c r="C50" s="134" t="str">
        <f t="array" ref="C50">IF(ISNUMBER($I50),INDEX('Výpočty'!$F$4:$F$63,$I50),"")</f>
        <v/>
      </c>
      <c r="D50" s="135" t="str">
        <f t="array" ref="D50">IF(ISNUMBER($I50),INDEX('Výpočty'!P$4:P$63,$I50),"")</f>
        <v/>
      </c>
      <c r="E50" s="135" t="str">
        <f t="array" ref="E50">IF(ISNUMBER($I50),INDEX('Výpočty'!$N$4:$N$63,$I50),"")</f>
        <v/>
      </c>
      <c r="F50" s="135" t="str">
        <f t="array" ref="F50">IF(ISNUMBER($I50),INDEX('Výpočty'!$O$4:$O$63,$I50),"")</f>
        <v/>
      </c>
      <c r="G50" s="136"/>
      <c r="H50" s="105" t="str">
        <f t="array" ref="H50">IF(ISNUMBER($I50),INDEX('Výpočty'!I$4:I$63,$I50),"")</f>
        <v/>
      </c>
      <c r="I50" s="114" t="str">
        <f>'Výpočty'!V114</f>
        <v>#NUM!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ht="12.75" customHeight="1">
      <c r="A51" s="137">
        <v>48.0</v>
      </c>
      <c r="B51" s="134" t="str">
        <f t="array" ref="B51">IF(ISNUMBER($I51),INDEX(Registrace!$G$4:$G$50,$I51),"")</f>
        <v/>
      </c>
      <c r="C51" s="134" t="str">
        <f t="array" ref="C51">IF(ISNUMBER($I51),INDEX('Výpočty'!$F$4:$F$63,$I51),"")</f>
        <v/>
      </c>
      <c r="D51" s="135" t="str">
        <f t="array" ref="D51">IF(ISNUMBER($I51),INDEX('Výpočty'!P$4:P$63,$I51),"")</f>
        <v/>
      </c>
      <c r="E51" s="134" t="str">
        <f t="array" ref="E51">IF(ISNUMBER($I51),INDEX('Výpočty'!$N$4:$N$63,$I51),"")</f>
        <v/>
      </c>
      <c r="F51" s="134" t="str">
        <f t="array" ref="F51">IF(ISNUMBER($I51),INDEX('Výpočty'!$O$4:$O$63,$I51),"")</f>
        <v/>
      </c>
      <c r="G51" s="136"/>
      <c r="H51" s="116" t="str">
        <f t="array" ref="H51">IF(ISNUMBER($I51),INDEX('Výpočty'!I$4:I$63,$I51),"")</f>
        <v/>
      </c>
      <c r="I51" s="114" t="str">
        <f>'Výpočty'!V115</f>
        <v>#NUM!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ht="12.75" customHeight="1">
      <c r="A52" s="137">
        <v>49.0</v>
      </c>
      <c r="B52" s="134" t="str">
        <f t="array" ref="B52">IF(ISNUMBER($I52),INDEX(Registrace!$G$4:$G$50,$I52),"")</f>
        <v/>
      </c>
      <c r="C52" s="134" t="str">
        <f t="array" ref="C52">IF(ISNUMBER($I52),INDEX('Výpočty'!$F$4:$F$63,$I52),"")</f>
        <v/>
      </c>
      <c r="D52" s="135" t="str">
        <f t="array" ref="D52">IF(ISNUMBER($I52),INDEX('Výpočty'!P$4:P$63,$I52),"")</f>
        <v/>
      </c>
      <c r="E52" s="134" t="str">
        <f t="array" ref="E52">IF(ISNUMBER($I52),INDEX('Výpočty'!$N$4:$N$63,$I52),"")</f>
        <v/>
      </c>
      <c r="F52" s="134" t="str">
        <f t="array" ref="F52">IF(ISNUMBER($I52),INDEX('Výpočty'!$O$4:$O$63,$I52),"")</f>
        <v/>
      </c>
      <c r="G52" s="136"/>
      <c r="H52" s="116" t="str">
        <f t="array" ref="H52">IF(ISNUMBER($I52),INDEX('Výpočty'!I$4:I$63,$I52),"")</f>
        <v/>
      </c>
      <c r="I52" s="114" t="str">
        <f>'Výpočty'!V116</f>
        <v>#NUM!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ht="12.75" customHeight="1">
      <c r="A53" s="137">
        <v>50.0</v>
      </c>
      <c r="B53" s="134" t="str">
        <f t="array" ref="B53">IF(ISNUMBER($I53),INDEX(Registrace!$G$4:$G$50,$I53),"")</f>
        <v/>
      </c>
      <c r="C53" s="134" t="str">
        <f t="array" ref="C53">IF(ISNUMBER($I53),INDEX('Výpočty'!$F$4:$F$63,$I53),"")</f>
        <v/>
      </c>
      <c r="D53" s="135" t="str">
        <f t="array" ref="D53">IF(ISNUMBER($I53),INDEX('Výpočty'!P$4:P$63,$I53),"")</f>
        <v/>
      </c>
      <c r="E53" s="134" t="str">
        <f t="array" ref="E53">IF(ISNUMBER($I53),INDEX('Výpočty'!$N$4:$N$63,$I53),"")</f>
        <v/>
      </c>
      <c r="F53" s="134" t="str">
        <f t="array" ref="F53">IF(ISNUMBER($I53),INDEX('Výpočty'!$O$4:$O$63,$I53),"")</f>
        <v/>
      </c>
      <c r="G53" s="136"/>
      <c r="H53" s="116" t="str">
        <f t="array" ref="H53">IF(ISNUMBER($I53),INDEX('Výpočty'!I$4:I$63,$I53),"")</f>
        <v/>
      </c>
      <c r="I53" s="114" t="str">
        <f>'Výpočty'!V117</f>
        <v>#NUM!</v>
      </c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ht="12.75" customHeight="1">
      <c r="A54" s="137">
        <v>51.0</v>
      </c>
      <c r="B54" s="134" t="str">
        <f t="array" ref="B54">IF(ISNUMBER($I54),INDEX(Registrace!$G$4:$G$50,$I54),"")</f>
        <v/>
      </c>
      <c r="C54" s="134" t="str">
        <f t="array" ref="C54">IF(ISNUMBER($I54),INDEX('Výpočty'!$F$4:$F$63,$I54),"")</f>
        <v/>
      </c>
      <c r="D54" s="135" t="str">
        <f t="array" ref="D54">IF(ISNUMBER($I54),INDEX('Výpočty'!P$4:P$63,$I54),"")</f>
        <v/>
      </c>
      <c r="E54" s="134" t="str">
        <f t="array" ref="E54">IF(ISNUMBER($I54),INDEX('Výpočty'!$N$4:$N$63,$I54),"")</f>
        <v/>
      </c>
      <c r="F54" s="134" t="str">
        <f t="array" ref="F54">IF(ISNUMBER($I54),INDEX('Výpočty'!$O$4:$O$63,$I54),"")</f>
        <v/>
      </c>
      <c r="G54" s="136"/>
      <c r="H54" s="116" t="str">
        <f t="array" ref="H54">IF(ISNUMBER($I54),INDEX('Výpočty'!I$4:I$63,$I54),"")</f>
        <v/>
      </c>
      <c r="I54" s="114" t="str">
        <f>'Výpočty'!V118</f>
        <v>#NUM!</v>
      </c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ht="12.75" customHeight="1">
      <c r="A55" s="137">
        <v>52.0</v>
      </c>
      <c r="B55" s="134" t="str">
        <f t="array" ref="B55">IF(ISNUMBER($I55),INDEX(Registrace!$G$4:$G$50,$I55),"")</f>
        <v/>
      </c>
      <c r="C55" s="134" t="str">
        <f t="array" ref="C55">IF(ISNUMBER($I55),INDEX('Výpočty'!$F$4:$F$63,$I55),"")</f>
        <v/>
      </c>
      <c r="D55" s="135" t="str">
        <f t="array" ref="D55">IF(ISNUMBER($I55),INDEX('Výpočty'!P$4:P$63,$I55),"")</f>
        <v/>
      </c>
      <c r="E55" s="134" t="str">
        <f t="array" ref="E55">IF(ISNUMBER($I55),INDEX('Výpočty'!$N$4:$N$63,$I55),"")</f>
        <v/>
      </c>
      <c r="F55" s="134" t="str">
        <f t="array" ref="F55">IF(ISNUMBER($I55),INDEX('Výpočty'!$O$4:$O$63,$I55),"")</f>
        <v/>
      </c>
      <c r="G55" s="136"/>
      <c r="H55" s="116" t="str">
        <f t="array" ref="H55">IF(ISNUMBER($I55),INDEX('Výpočty'!I$4:I$63,$I55),"")</f>
        <v/>
      </c>
      <c r="I55" s="114" t="str">
        <f>'Výpočty'!V119</f>
        <v>#NUM!</v>
      </c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ht="12.75" customHeight="1">
      <c r="A56" s="137">
        <v>53.0</v>
      </c>
      <c r="B56" s="134" t="str">
        <f t="array" ref="B56">IF(ISNUMBER($I56),INDEX(Registrace!$G$4:$G$50,$I56),"")</f>
        <v/>
      </c>
      <c r="C56" s="134" t="str">
        <f t="array" ref="C56">IF(ISNUMBER($I56),INDEX('Výpočty'!$F$4:$F$63,$I56),"")</f>
        <v/>
      </c>
      <c r="D56" s="135" t="str">
        <f t="array" ref="D56">IF(ISNUMBER($I56),INDEX('Výpočty'!P$4:P$63,$I56),"")</f>
        <v/>
      </c>
      <c r="E56" s="134" t="str">
        <f t="array" ref="E56">IF(ISNUMBER($I56),INDEX('Výpočty'!$N$4:$N$63,$I56),"")</f>
        <v/>
      </c>
      <c r="F56" s="134" t="str">
        <f t="array" ref="F56">IF(ISNUMBER($I56),INDEX('Výpočty'!$O$4:$O$63,$I56),"")</f>
        <v/>
      </c>
      <c r="G56" s="136"/>
      <c r="H56" s="116" t="str">
        <f t="array" ref="H56">IF(ISNUMBER($I56),INDEX('Výpočty'!I$4:I$63,$I56),"")</f>
        <v/>
      </c>
      <c r="I56" s="114" t="str">
        <f>'Výpočty'!V120</f>
        <v>#NUM!</v>
      </c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ht="12.75" customHeight="1">
      <c r="A57" s="137">
        <v>54.0</v>
      </c>
      <c r="B57" s="134" t="str">
        <f t="array" ref="B57">IF(ISNUMBER($I57),INDEX(Registrace!$G$4:$G$50,$I57),"")</f>
        <v/>
      </c>
      <c r="C57" s="134" t="str">
        <f t="array" ref="C57">IF(ISNUMBER($I57),INDEX('Výpočty'!$F$4:$F$63,$I57),"")</f>
        <v/>
      </c>
      <c r="D57" s="135" t="str">
        <f t="array" ref="D57">IF(ISNUMBER($I57),INDEX('Výpočty'!P$4:P$63,$I57),"")</f>
        <v/>
      </c>
      <c r="E57" s="134" t="str">
        <f t="array" ref="E57">IF(ISNUMBER($I57),INDEX('Výpočty'!$N$4:$N$63,$I57),"")</f>
        <v/>
      </c>
      <c r="F57" s="134" t="str">
        <f t="array" ref="F57">IF(ISNUMBER($I57),INDEX('Výpočty'!$O$4:$O$63,$I57),"")</f>
        <v/>
      </c>
      <c r="G57" s="136"/>
      <c r="H57" s="116" t="str">
        <f t="array" ref="H57">IF(ISNUMBER($I57),INDEX('Výpočty'!I$4:I$63,$I57),"")</f>
        <v/>
      </c>
      <c r="I57" s="114" t="str">
        <f>'Výpočty'!V121</f>
        <v>#NUM!</v>
      </c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ht="12.75" customHeight="1">
      <c r="A58" s="137">
        <v>55.0</v>
      </c>
      <c r="B58" s="134" t="str">
        <f t="array" ref="B58">IF(ISNUMBER($I58),INDEX(Registrace!$G$4:$G$50,$I58),"")</f>
        <v/>
      </c>
      <c r="C58" s="134" t="str">
        <f t="array" ref="C58">IF(ISNUMBER($I58),INDEX('Výpočty'!$F$4:$F$63,$I58),"")</f>
        <v/>
      </c>
      <c r="D58" s="135" t="str">
        <f t="array" ref="D58">IF(ISNUMBER($I58),INDEX('Výpočty'!P$4:P$63,$I58),"")</f>
        <v/>
      </c>
      <c r="E58" s="134" t="str">
        <f t="array" ref="E58">IF(ISNUMBER($I58),INDEX('Výpočty'!$N$4:$N$63,$I58),"")</f>
        <v/>
      </c>
      <c r="F58" s="134" t="str">
        <f t="array" ref="F58">IF(ISNUMBER($I58),INDEX('Výpočty'!$O$4:$O$63,$I58),"")</f>
        <v/>
      </c>
      <c r="G58" s="136"/>
      <c r="H58" s="116" t="str">
        <f t="array" ref="H58">IF(ISNUMBER($I58),INDEX('Výpočty'!I$4:I$63,$I58),"")</f>
        <v/>
      </c>
      <c r="I58" s="114" t="str">
        <f>'Výpočty'!V122</f>
        <v>#NUM!</v>
      </c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ht="12.75" customHeight="1">
      <c r="A59" s="137">
        <v>56.0</v>
      </c>
      <c r="B59" s="134" t="str">
        <f t="array" ref="B59">IF(ISNUMBER($I59),INDEX(Registrace!$G$4:$G$50,$I59),"")</f>
        <v/>
      </c>
      <c r="C59" s="134" t="str">
        <f t="array" ref="C59">IF(ISNUMBER($I59),INDEX('Výpočty'!$F$4:$F$63,$I59),"")</f>
        <v/>
      </c>
      <c r="D59" s="135" t="str">
        <f t="array" ref="D59">IF(ISNUMBER($I59),INDEX('Výpočty'!P$4:P$63,$I59),"")</f>
        <v/>
      </c>
      <c r="E59" s="134" t="str">
        <f t="array" ref="E59">IF(ISNUMBER($I59),INDEX('Výpočty'!$N$4:$N$63,$I59),"")</f>
        <v/>
      </c>
      <c r="F59" s="134" t="str">
        <f t="array" ref="F59">IF(ISNUMBER($I59),INDEX('Výpočty'!$O$4:$O$63,$I59),"")</f>
        <v/>
      </c>
      <c r="G59" s="136"/>
      <c r="H59" s="116" t="str">
        <f t="array" ref="H59">IF(ISNUMBER($I59),INDEX('Výpočty'!I$4:I$63,$I59),"")</f>
        <v/>
      </c>
      <c r="I59" s="114" t="str">
        <f>'Výpočty'!V123</f>
        <v>#NUM!</v>
      </c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ht="12.75" customHeight="1">
      <c r="A60" s="137">
        <v>57.0</v>
      </c>
      <c r="B60" s="134" t="str">
        <f t="array" ref="B60">IF(ISNUMBER($I60),INDEX(Registrace!$G$4:$G$50,$I60),"")</f>
        <v/>
      </c>
      <c r="C60" s="134" t="str">
        <f t="array" ref="C60">IF(ISNUMBER($I60),INDEX('Výpočty'!$F$4:$F$63,$I60),"")</f>
        <v/>
      </c>
      <c r="D60" s="135" t="str">
        <f t="array" ref="D60">IF(ISNUMBER($I60),INDEX('Výpočty'!P$4:P$63,$I60),"")</f>
        <v/>
      </c>
      <c r="E60" s="134" t="str">
        <f t="array" ref="E60">IF(ISNUMBER($I60),INDEX('Výpočty'!$N$4:$N$63,$I60),"")</f>
        <v/>
      </c>
      <c r="F60" s="134" t="str">
        <f t="array" ref="F60">IF(ISNUMBER($I60),INDEX('Výpočty'!$O$4:$O$63,$I60),"")</f>
        <v/>
      </c>
      <c r="G60" s="136"/>
      <c r="H60" s="116" t="str">
        <f t="array" ref="H60">IF(ISNUMBER($I60),INDEX('Výpočty'!I$4:I$63,$I60),"")</f>
        <v/>
      </c>
      <c r="I60" s="114" t="str">
        <f>'Výpočty'!V124</f>
        <v>#NUM!</v>
      </c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ht="12.75" customHeight="1">
      <c r="A61" s="137">
        <v>58.0</v>
      </c>
      <c r="B61" s="134" t="str">
        <f t="array" ref="B61">IF(ISNUMBER($I61),INDEX(Registrace!$G$4:$G$50,$I61),"")</f>
        <v/>
      </c>
      <c r="C61" s="134" t="str">
        <f t="array" ref="C61">IF(ISNUMBER($I61),INDEX('Výpočty'!$F$4:$F$63,$I61),"")</f>
        <v/>
      </c>
      <c r="D61" s="135" t="str">
        <f t="array" ref="D61">IF(ISNUMBER($I61),INDEX('Výpočty'!P$4:P$63,$I61),"")</f>
        <v/>
      </c>
      <c r="E61" s="134" t="str">
        <f t="array" ref="E61">IF(ISNUMBER($I61),INDEX('Výpočty'!$N$4:$N$63,$I61),"")</f>
        <v/>
      </c>
      <c r="F61" s="134" t="str">
        <f t="array" ref="F61">IF(ISNUMBER($I61),INDEX('Výpočty'!$O$4:$O$63,$I61),"")</f>
        <v/>
      </c>
      <c r="G61" s="136"/>
      <c r="H61" s="116" t="str">
        <f t="array" ref="H61">IF(ISNUMBER($I61),INDEX('Výpočty'!I$4:I$63,$I61),"")</f>
        <v/>
      </c>
      <c r="I61" s="114" t="str">
        <f>'Výpočty'!V125</f>
        <v>#NUM!</v>
      </c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ht="12.75" customHeight="1">
      <c r="A62" s="137">
        <v>59.0</v>
      </c>
      <c r="B62" s="134" t="str">
        <f t="array" ref="B62">IF(ISNUMBER($I62),INDEX(Registrace!$G$4:$G$50,$I62),"")</f>
        <v/>
      </c>
      <c r="C62" s="134" t="str">
        <f t="array" ref="C62">IF(ISNUMBER($I62),INDEX('Výpočty'!$F$4:$F$63,$I62),"")</f>
        <v/>
      </c>
      <c r="D62" s="135" t="str">
        <f t="array" ref="D62">IF(ISNUMBER($I62),INDEX('Výpočty'!P$4:P$63,$I62),"")</f>
        <v/>
      </c>
      <c r="E62" s="134" t="str">
        <f t="array" ref="E62">IF(ISNUMBER($I62),INDEX('Výpočty'!$N$4:$N$63,$I62),"")</f>
        <v/>
      </c>
      <c r="F62" s="134" t="str">
        <f t="array" ref="F62">IF(ISNUMBER($I62),INDEX('Výpočty'!$O$4:$O$63,$I62),"")</f>
        <v/>
      </c>
      <c r="G62" s="136"/>
      <c r="H62" s="116" t="str">
        <f t="array" ref="H62">IF(ISNUMBER($I62),INDEX('Výpočty'!I$4:I$63,$I62),"")</f>
        <v/>
      </c>
      <c r="I62" s="114" t="str">
        <f>'Výpočty'!V126</f>
        <v>#NUM!</v>
      </c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ht="12.75" customHeight="1">
      <c r="A63" s="137">
        <v>60.0</v>
      </c>
      <c r="B63" s="134" t="str">
        <f t="array" ref="B63">IF(ISNUMBER($I63),INDEX(Registrace!$G$4:$G$50,$I63),"")</f>
        <v/>
      </c>
      <c r="C63" s="134" t="str">
        <f t="array" ref="C63">IF(ISNUMBER($I63),INDEX('Výpočty'!$F$4:$F$63,$I63),"")</f>
        <v/>
      </c>
      <c r="D63" s="135" t="str">
        <f t="array" ref="D63">IF(ISNUMBER($I63),INDEX('Výpočty'!P$4:P$63,$I63),"")</f>
        <v/>
      </c>
      <c r="E63" s="134" t="str">
        <f t="array" ref="E63">IF(ISNUMBER($I63),INDEX('Výpočty'!$N$4:$N$63,$I63),"")</f>
        <v/>
      </c>
      <c r="F63" s="134" t="str">
        <f t="array" ref="F63">IF(ISNUMBER($I63),INDEX('Výpočty'!$O$4:$O$63,$I63),"")</f>
        <v/>
      </c>
      <c r="G63" s="136"/>
      <c r="H63" s="116" t="str">
        <f t="array" ref="H63">IF(ISNUMBER($I63),INDEX('Výpočty'!I$4:I$63,$I63),"")</f>
        <v/>
      </c>
      <c r="I63" s="114" t="str">
        <f>'Výpočty'!V127</f>
        <v>#NUM!</v>
      </c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ht="12.75" customHeight="1">
      <c r="A64" s="137">
        <v>61.0</v>
      </c>
      <c r="B64" s="134" t="str">
        <f t="array" ref="B64">IF(ISNUMBER($I64),INDEX(Registrace!$G$4:$G$50,$I64),"")</f>
        <v/>
      </c>
      <c r="C64" s="134" t="str">
        <f t="array" ref="C64">IF(ISNUMBER($I64),INDEX('Výpočty'!$F$4:$F$63,$I64),"")</f>
        <v/>
      </c>
      <c r="D64" s="135" t="str">
        <f t="array" ref="D64">IF(ISNUMBER($I64),INDEX('Výpočty'!P$4:P$63,$I64),"")</f>
        <v/>
      </c>
      <c r="E64" s="134" t="str">
        <f t="array" ref="E64">IF(ISNUMBER($I64),INDEX('Výpočty'!$N$4:$N$63,$I64),"")</f>
        <v/>
      </c>
      <c r="F64" s="134" t="str">
        <f t="array" ref="F64">IF(ISNUMBER($I64),INDEX('Výpočty'!$O$4:$O$63,$I64),"")</f>
        <v/>
      </c>
      <c r="G64" s="136"/>
      <c r="H64" s="116" t="str">
        <f t="array" ref="H64">IF(ISNUMBER($I64),INDEX('Výpočty'!I$4:I$63,$I64),"")</f>
        <v/>
      </c>
      <c r="I64" s="114" t="str">
        <f t="shared" ref="I64:I203" si="1">NA()</f>
        <v>#N/A</v>
      </c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ht="12.75" customHeight="1">
      <c r="A65" s="137">
        <v>62.0</v>
      </c>
      <c r="B65" s="134" t="str">
        <f t="array" ref="B65">IF(ISNUMBER($I65),INDEX(Registrace!$G$4:$G$50,$I65),"")</f>
        <v/>
      </c>
      <c r="C65" s="134" t="str">
        <f t="array" ref="C65">IF(ISNUMBER($I65),INDEX('Výpočty'!$F$4:$F$63,$I65),"")</f>
        <v/>
      </c>
      <c r="D65" s="135" t="str">
        <f t="array" ref="D65">IF(ISNUMBER($I65),INDEX('Výpočty'!P$4:P$63,$I65),"")</f>
        <v/>
      </c>
      <c r="E65" s="134" t="str">
        <f t="array" ref="E65">IF(ISNUMBER($I65),INDEX('Výpočty'!$N$4:$N$63,$I65),"")</f>
        <v/>
      </c>
      <c r="F65" s="134" t="str">
        <f t="array" ref="F65">IF(ISNUMBER($I65),INDEX('Výpočty'!$O$4:$O$63,$I65),"")</f>
        <v/>
      </c>
      <c r="G65" s="136"/>
      <c r="H65" s="116" t="str">
        <f t="array" ref="H65">IF(ISNUMBER($I65),INDEX('Výpočty'!I$4:I$63,$I65),"")</f>
        <v/>
      </c>
      <c r="I65" s="114" t="str">
        <f t="shared" si="1"/>
        <v>#N/A</v>
      </c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ht="12.75" customHeight="1">
      <c r="A66" s="137">
        <v>63.0</v>
      </c>
      <c r="B66" s="134" t="str">
        <f t="array" ref="B66">IF(ISNUMBER($I66),INDEX(Registrace!$G$4:$G$50,$I66),"")</f>
        <v/>
      </c>
      <c r="C66" s="134" t="str">
        <f t="array" ref="C66">IF(ISNUMBER($I66),INDEX('Výpočty'!$F$4:$F$63,$I66),"")</f>
        <v/>
      </c>
      <c r="D66" s="135" t="str">
        <f t="array" ref="D66">IF(ISNUMBER($I66),INDEX('Výpočty'!P$4:P$63,$I66),"")</f>
        <v/>
      </c>
      <c r="E66" s="134" t="str">
        <f t="array" ref="E66">IF(ISNUMBER($I66),INDEX('Výpočty'!$N$4:$N$63,$I66),"")</f>
        <v/>
      </c>
      <c r="F66" s="134" t="str">
        <f t="array" ref="F66">IF(ISNUMBER($I66),INDEX('Výpočty'!$O$4:$O$63,$I66),"")</f>
        <v/>
      </c>
      <c r="G66" s="136"/>
      <c r="H66" s="116" t="str">
        <f t="array" ref="H66">IF(ISNUMBER($I66),INDEX('Výpočty'!I$4:I$63,$I66),"")</f>
        <v/>
      </c>
      <c r="I66" s="114" t="str">
        <f t="shared" si="1"/>
        <v>#N/A</v>
      </c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ht="12.75" customHeight="1">
      <c r="A67" s="137">
        <v>64.0</v>
      </c>
      <c r="B67" s="134" t="str">
        <f t="array" ref="B67">IF(ISNUMBER($I67),INDEX(Registrace!$G$4:$G$50,$I67),"")</f>
        <v/>
      </c>
      <c r="C67" s="134" t="str">
        <f t="array" ref="C67">IF(ISNUMBER($I67),INDEX('Výpočty'!$F$4:$F$63,$I67),"")</f>
        <v/>
      </c>
      <c r="D67" s="135" t="str">
        <f t="array" ref="D67">IF(ISNUMBER($I67),INDEX('Výpočty'!P$4:P$63,$I67),"")</f>
        <v/>
      </c>
      <c r="E67" s="134" t="str">
        <f t="array" ref="E67">IF(ISNUMBER($I67),INDEX('Výpočty'!$N$4:$N$63,$I67),"")</f>
        <v/>
      </c>
      <c r="F67" s="134" t="str">
        <f t="array" ref="F67">IF(ISNUMBER($I67),INDEX('Výpočty'!$O$4:$O$63,$I67),"")</f>
        <v/>
      </c>
      <c r="G67" s="136"/>
      <c r="H67" s="116" t="str">
        <f t="array" ref="H67">IF(ISNUMBER($I67),INDEX('Výpočty'!I$4:I$63,$I67),"")</f>
        <v/>
      </c>
      <c r="I67" s="114" t="str">
        <f t="shared" si="1"/>
        <v>#N/A</v>
      </c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ht="12.75" customHeight="1">
      <c r="A68" s="137">
        <v>65.0</v>
      </c>
      <c r="B68" s="134" t="str">
        <f t="array" ref="B68">IF(ISNUMBER($I68),INDEX(Registrace!$G$4:$G$50,$I68),"")</f>
        <v/>
      </c>
      <c r="C68" s="134" t="str">
        <f t="array" ref="C68">IF(ISNUMBER($I68),INDEX('Výpočty'!$F$4:$F$63,$I68),"")</f>
        <v/>
      </c>
      <c r="D68" s="135" t="str">
        <f t="array" ref="D68">IF(ISNUMBER($I68),INDEX('Výpočty'!P$4:P$63,$I68),"")</f>
        <v/>
      </c>
      <c r="E68" s="134" t="str">
        <f t="array" ref="E68">IF(ISNUMBER($I68),INDEX('Výpočty'!$N$4:$N$63,$I68),"")</f>
        <v/>
      </c>
      <c r="F68" s="134" t="str">
        <f t="array" ref="F68">IF(ISNUMBER($I68),INDEX('Výpočty'!$O$4:$O$63,$I68),"")</f>
        <v/>
      </c>
      <c r="G68" s="136"/>
      <c r="H68" s="116" t="str">
        <f t="array" ref="H68">IF(ISNUMBER($I68),INDEX('Výpočty'!I$4:I$63,$I68),"")</f>
        <v/>
      </c>
      <c r="I68" s="114" t="str">
        <f t="shared" si="1"/>
        <v>#N/A</v>
      </c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ht="12.75" customHeight="1">
      <c r="A69" s="137">
        <v>66.0</v>
      </c>
      <c r="B69" s="134" t="str">
        <f t="array" ref="B69">IF(ISNUMBER($I69),INDEX(Registrace!$G$4:$G$23,$I69),"")</f>
        <v/>
      </c>
      <c r="C69" s="134" t="str">
        <f t="array" ref="C69">IF(ISNUMBER($I69),INDEX('Výpočty'!$F$4:$F$63,$I69),"")</f>
        <v/>
      </c>
      <c r="D69" s="135" t="str">
        <f t="array" ref="D69">IF(ISNUMBER($I69),INDEX('Výpočty'!P$4:P$63,$I69),"")</f>
        <v/>
      </c>
      <c r="E69" s="134" t="str">
        <f t="array" ref="E69">IF(ISNUMBER($I69),INDEX('Výpočty'!$G$4:$G$63,$I69),"")</f>
        <v/>
      </c>
      <c r="F69" s="130" t="str">
        <f t="array" ref="F69">IF(ISNUMBER($I69),INDEX('Výpočty'!$B$4:$B$63,$I69)&amp;" - "&amp;TEXT(INDEX('Výpočty'!$C$4:$C$63,$I69),"hh:mm"),"")</f>
        <v/>
      </c>
      <c r="G69" s="136"/>
      <c r="H69" s="116" t="str">
        <f t="array" ref="H69">IF(ISNUMBER($I69),INDEX('Výpočty'!I$4:I$63,$I69),"")</f>
        <v/>
      </c>
      <c r="I69" s="114" t="str">
        <f t="shared" si="1"/>
        <v>#N/A</v>
      </c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ht="12.75" customHeight="1">
      <c r="A70" s="137">
        <v>67.0</v>
      </c>
      <c r="B70" s="134" t="str">
        <f t="array" ref="B70">IF(ISNUMBER($I70),INDEX(Registrace!$G$4:$G$23,$I70),"")</f>
        <v/>
      </c>
      <c r="C70" s="134" t="str">
        <f t="array" ref="C70">IF(ISNUMBER($I70),INDEX('Výpočty'!$F$4:$F$63,$I70),"")</f>
        <v/>
      </c>
      <c r="D70" s="135" t="str">
        <f t="array" ref="D70">IF(ISNUMBER($I70),INDEX('Výpočty'!P$4:P$63,$I70),"")</f>
        <v/>
      </c>
      <c r="E70" s="134" t="str">
        <f t="array" ref="E70">IF(ISNUMBER($I70),INDEX('Výpočty'!$G$4:$G$63,$I70),"")</f>
        <v/>
      </c>
      <c r="F70" s="130" t="str">
        <f t="array" ref="F70">IF(ISNUMBER($I70),INDEX('Výpočty'!$B$4:$B$63,$I70)&amp;" - "&amp;TEXT(INDEX('Výpočty'!$C$4:$C$63,$I70),"hh:mm"),"")</f>
        <v/>
      </c>
      <c r="G70" s="136"/>
      <c r="H70" s="116" t="str">
        <f t="array" ref="H70">IF(ISNUMBER($I70),INDEX('Výpočty'!I$4:I$63,$I70),"")</f>
        <v/>
      </c>
      <c r="I70" s="114" t="str">
        <f t="shared" si="1"/>
        <v>#N/A</v>
      </c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ht="12.75" customHeight="1">
      <c r="A71" s="137">
        <v>68.0</v>
      </c>
      <c r="B71" s="134" t="str">
        <f t="array" ref="B71">IF(ISNUMBER($I71),INDEX(Registrace!$G$4:$G$23,$I71),"")</f>
        <v/>
      </c>
      <c r="C71" s="134" t="str">
        <f t="array" ref="C71">IF(ISNUMBER($I71),INDEX('Výpočty'!$F$4:$F$63,$I71),"")</f>
        <v/>
      </c>
      <c r="D71" s="135" t="str">
        <f t="array" ref="D71">IF(ISNUMBER($I71),INDEX('Výpočty'!P$4:P$63,$I71),"")</f>
        <v/>
      </c>
      <c r="E71" s="134" t="str">
        <f t="array" ref="E71">IF(ISNUMBER($I71),INDEX('Výpočty'!$G$4:$G$63,$I71),"")</f>
        <v/>
      </c>
      <c r="F71" s="130" t="str">
        <f t="array" ref="F71">IF(ISNUMBER($I71),INDEX('Výpočty'!$B$4:$B$63,$I71)&amp;" - "&amp;TEXT(INDEX('Výpočty'!$C$4:$C$63,$I71),"hh:mm"),"")</f>
        <v/>
      </c>
      <c r="G71" s="136"/>
      <c r="H71" s="116" t="str">
        <f t="array" ref="H71">IF(ISNUMBER($I71),INDEX('Výpočty'!I$4:I$63,$I71),"")</f>
        <v/>
      </c>
      <c r="I71" s="114" t="str">
        <f t="shared" si="1"/>
        <v>#N/A</v>
      </c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ht="12.75" customHeight="1">
      <c r="A72" s="137">
        <v>69.0</v>
      </c>
      <c r="B72" s="134" t="str">
        <f t="array" ref="B72">IF(ISNUMBER($I72),INDEX(Registrace!$G$4:$G$23,$I72),"")</f>
        <v/>
      </c>
      <c r="C72" s="134" t="str">
        <f t="array" ref="C72">IF(ISNUMBER($I72),INDEX('Výpočty'!$F$4:$F$63,$I72),"")</f>
        <v/>
      </c>
      <c r="D72" s="135" t="str">
        <f t="array" ref="D72">IF(ISNUMBER($I72),INDEX('Výpočty'!P$4:P$63,$I72),"")</f>
        <v/>
      </c>
      <c r="E72" s="134" t="str">
        <f t="array" ref="E72">IF(ISNUMBER($I72),INDEX('Výpočty'!$G$4:$G$63,$I72),"")</f>
        <v/>
      </c>
      <c r="F72" s="130" t="str">
        <f t="array" ref="F72">IF(ISNUMBER($I72),INDEX('Výpočty'!$B$4:$B$63,$I72)&amp;" - "&amp;TEXT(INDEX('Výpočty'!$C$4:$C$63,$I72),"hh:mm"),"")</f>
        <v/>
      </c>
      <c r="G72" s="136"/>
      <c r="H72" s="116" t="str">
        <f t="array" ref="H72">IF(ISNUMBER($I72),INDEX('Výpočty'!I$4:I$63,$I72),"")</f>
        <v/>
      </c>
      <c r="I72" s="114" t="str">
        <f t="shared" si="1"/>
        <v>#N/A</v>
      </c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ht="12.75" customHeight="1">
      <c r="A73" s="137">
        <v>70.0</v>
      </c>
      <c r="B73" s="134" t="str">
        <f t="array" ref="B73">IF(ISNUMBER($I73),INDEX(Registrace!$G$4:$G$23,$I73),"")</f>
        <v/>
      </c>
      <c r="C73" s="134" t="str">
        <f t="array" ref="C73">IF(ISNUMBER($I73),INDEX('Výpočty'!$F$4:$F$63,$I73),"")</f>
        <v/>
      </c>
      <c r="D73" s="135" t="str">
        <f t="array" ref="D73">IF(ISNUMBER($I73),INDEX('Výpočty'!P$4:P$63,$I73),"")</f>
        <v/>
      </c>
      <c r="E73" s="134" t="str">
        <f t="array" ref="E73">IF(ISNUMBER($I73),INDEX('Výpočty'!$G$4:$G$63,$I73),"")</f>
        <v/>
      </c>
      <c r="F73" s="130" t="str">
        <f t="array" ref="F73">IF(ISNUMBER($I73),INDEX('Výpočty'!$B$4:$B$63,$I73)&amp;" - "&amp;TEXT(INDEX('Výpočty'!$C$4:$C$63,$I73),"hh:mm"),"")</f>
        <v/>
      </c>
      <c r="G73" s="136"/>
      <c r="H73" s="116" t="str">
        <f t="array" ref="H73">IF(ISNUMBER($I73),INDEX('Výpočty'!I$4:I$63,$I73),"")</f>
        <v/>
      </c>
      <c r="I73" s="114" t="str">
        <f t="shared" si="1"/>
        <v>#N/A</v>
      </c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ht="12.75" customHeight="1">
      <c r="A74" s="137">
        <v>71.0</v>
      </c>
      <c r="B74" s="134" t="str">
        <f t="array" ref="B74">IF(ISNUMBER($I74),INDEX(Registrace!$G$4:$G$23,$I74),"")</f>
        <v/>
      </c>
      <c r="C74" s="134" t="str">
        <f t="array" ref="C74">IF(ISNUMBER($I74),INDEX('Výpočty'!$F$4:$F$63,$I74),"")</f>
        <v/>
      </c>
      <c r="D74" s="135" t="str">
        <f t="array" ref="D74">IF(ISNUMBER($I74),INDEX('Výpočty'!P$4:P$63,$I74),"")</f>
        <v/>
      </c>
      <c r="E74" s="134" t="str">
        <f t="array" ref="E74">IF(ISNUMBER($I74),INDEX('Výpočty'!$G$4:$G$63,$I74),"")</f>
        <v/>
      </c>
      <c r="F74" s="130" t="str">
        <f t="array" ref="F74">IF(ISNUMBER($I74),INDEX('Výpočty'!$B$4:$B$63,$I74)&amp;" - "&amp;TEXT(INDEX('Výpočty'!$C$4:$C$63,$I74),"hh:mm"),"")</f>
        <v/>
      </c>
      <c r="G74" s="136"/>
      <c r="H74" s="116" t="str">
        <f t="array" ref="H74">IF(ISNUMBER($I74),INDEX('Výpočty'!I$4:I$63,$I74),"")</f>
        <v/>
      </c>
      <c r="I74" s="114" t="str">
        <f t="shared" si="1"/>
        <v>#N/A</v>
      </c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ht="12.75" customHeight="1">
      <c r="A75" s="137">
        <v>72.0</v>
      </c>
      <c r="B75" s="134" t="str">
        <f t="array" ref="B75">IF(ISNUMBER($I75),INDEX(Registrace!$G$4:$G$23,$I75),"")</f>
        <v/>
      </c>
      <c r="C75" s="134" t="str">
        <f t="array" ref="C75">IF(ISNUMBER($I75),INDEX('Výpočty'!$F$4:$F$63,$I75),"")</f>
        <v/>
      </c>
      <c r="D75" s="135" t="str">
        <f t="array" ref="D75">IF(ISNUMBER($I75),INDEX('Výpočty'!P$4:P$63,$I75),"")</f>
        <v/>
      </c>
      <c r="E75" s="134" t="str">
        <f t="array" ref="E75">IF(ISNUMBER($I75),INDEX('Výpočty'!$G$4:$G$63,$I75),"")</f>
        <v/>
      </c>
      <c r="F75" s="130" t="str">
        <f t="array" ref="F75">IF(ISNUMBER($I75),INDEX('Výpočty'!$B$4:$B$63,$I75)&amp;" - "&amp;TEXT(INDEX('Výpočty'!$C$4:$C$63,$I75),"hh:mm"),"")</f>
        <v/>
      </c>
      <c r="G75" s="136"/>
      <c r="H75" s="116" t="str">
        <f t="array" ref="H75">IF(ISNUMBER($I75),INDEX('Výpočty'!I$4:I$63,$I75),"")</f>
        <v/>
      </c>
      <c r="I75" s="114" t="str">
        <f t="shared" si="1"/>
        <v>#N/A</v>
      </c>
      <c r="J75" s="96"/>
      <c r="K75" s="96"/>
      <c r="L75" s="96"/>
      <c r="M75" s="96"/>
      <c r="N75" s="96"/>
      <c r="O75" s="96"/>
      <c r="P75" s="96"/>
      <c r="Q75" s="96"/>
      <c r="R75" s="96"/>
      <c r="S75" s="96"/>
    </row>
    <row r="76" ht="12.75" customHeight="1">
      <c r="A76" s="137">
        <v>73.0</v>
      </c>
      <c r="B76" s="134" t="str">
        <f t="array" ref="B76">IF(ISNUMBER($I76),INDEX(Registrace!$G$4:$G$23,$I76),"")</f>
        <v/>
      </c>
      <c r="C76" s="134" t="str">
        <f t="array" ref="C76">IF(ISNUMBER($I76),INDEX('Výpočty'!$F$4:$F$63,$I76),"")</f>
        <v/>
      </c>
      <c r="D76" s="135" t="str">
        <f t="array" ref="D76">IF(ISNUMBER($I76),INDEX('Výpočty'!P$4:P$63,$I76),"")</f>
        <v/>
      </c>
      <c r="E76" s="134" t="str">
        <f t="array" ref="E76">IF(ISNUMBER($I76),INDEX('Výpočty'!$G$4:$G$63,$I76),"")</f>
        <v/>
      </c>
      <c r="F76" s="130" t="str">
        <f t="array" ref="F76">IF(ISNUMBER($I76),INDEX('Výpočty'!$B$4:$B$63,$I76)&amp;" - "&amp;TEXT(INDEX('Výpočty'!$C$4:$C$63,$I76),"hh:mm"),"")</f>
        <v/>
      </c>
      <c r="G76" s="136"/>
      <c r="H76" s="116" t="str">
        <f t="array" ref="H76">IF(ISNUMBER($I76),INDEX('Výpočty'!I$4:I$63,$I76),"")</f>
        <v/>
      </c>
      <c r="I76" s="114" t="str">
        <f t="shared" si="1"/>
        <v>#N/A</v>
      </c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ht="12.75" customHeight="1">
      <c r="A77" s="137">
        <v>74.0</v>
      </c>
      <c r="B77" s="134" t="str">
        <f t="array" ref="B77">IF(ISNUMBER($I77),INDEX(Registrace!$G$4:$G$23,$I77),"")</f>
        <v/>
      </c>
      <c r="C77" s="134" t="str">
        <f t="array" ref="C77">IF(ISNUMBER($I77),INDEX('Výpočty'!$F$4:$F$63,$I77),"")</f>
        <v/>
      </c>
      <c r="D77" s="135" t="str">
        <f t="array" ref="D77">IF(ISNUMBER($I77),INDEX('Výpočty'!P$4:P$63,$I77),"")</f>
        <v/>
      </c>
      <c r="E77" s="134" t="str">
        <f t="array" ref="E77">IF(ISNUMBER($I77),INDEX('Výpočty'!$G$4:$G$63,$I77),"")</f>
        <v/>
      </c>
      <c r="F77" s="130" t="str">
        <f t="array" ref="F77">IF(ISNUMBER($I77),INDEX('Výpočty'!$B$4:$B$63,$I77)&amp;" - "&amp;TEXT(INDEX('Výpočty'!$C$4:$C$63,$I77),"hh:mm"),"")</f>
        <v/>
      </c>
      <c r="G77" s="136"/>
      <c r="H77" s="116" t="str">
        <f t="array" ref="H77">IF(ISNUMBER($I77),INDEX('Výpočty'!I$4:I$63,$I77),"")</f>
        <v/>
      </c>
      <c r="I77" s="114" t="str">
        <f t="shared" si="1"/>
        <v>#N/A</v>
      </c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ht="12.75" customHeight="1">
      <c r="A78" s="137">
        <v>75.0</v>
      </c>
      <c r="B78" s="134" t="str">
        <f t="array" ref="B78">IF(ISNUMBER($I78),INDEX(Registrace!$G$4:$G$23,$I78),"")</f>
        <v/>
      </c>
      <c r="C78" s="134" t="str">
        <f t="array" ref="C78">IF(ISNUMBER($I78),INDEX('Výpočty'!$F$4:$F$63,$I78),"")</f>
        <v/>
      </c>
      <c r="D78" s="135" t="str">
        <f t="array" ref="D78">IF(ISNUMBER($I78),INDEX('Výpočty'!P$4:P$63,$I78),"")</f>
        <v/>
      </c>
      <c r="E78" s="134" t="str">
        <f t="array" ref="E78">IF(ISNUMBER($I78),INDEX('Výpočty'!$G$4:$G$63,$I78),"")</f>
        <v/>
      </c>
      <c r="F78" s="130" t="str">
        <f t="array" ref="F78">IF(ISNUMBER($I78),INDEX('Výpočty'!$B$4:$B$63,$I78)&amp;" - "&amp;TEXT(INDEX('Výpočty'!$C$4:$C$63,$I78),"hh:mm"),"")</f>
        <v/>
      </c>
      <c r="G78" s="136"/>
      <c r="H78" s="116" t="str">
        <f t="array" ref="H78">IF(ISNUMBER($I78),INDEX('Výpočty'!I$4:I$63,$I78),"")</f>
        <v/>
      </c>
      <c r="I78" s="114" t="str">
        <f t="shared" si="1"/>
        <v>#N/A</v>
      </c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ht="12.75" customHeight="1">
      <c r="A79" s="137">
        <v>76.0</v>
      </c>
      <c r="B79" s="134" t="str">
        <f t="array" ref="B79">IF(ISNUMBER($I79),INDEX(Registrace!$G$4:$G$23,$I79),"")</f>
        <v/>
      </c>
      <c r="C79" s="134" t="str">
        <f t="array" ref="C79">IF(ISNUMBER($I79),INDEX('Výpočty'!$F$4:$F$63,$I79),"")</f>
        <v/>
      </c>
      <c r="D79" s="135" t="str">
        <f t="array" ref="D79">IF(ISNUMBER($I79),INDEX('Výpočty'!P$4:P$63,$I79),"")</f>
        <v/>
      </c>
      <c r="E79" s="134" t="str">
        <f t="array" ref="E79">IF(ISNUMBER($I79),INDEX('Výpočty'!$G$4:$G$63,$I79),"")</f>
        <v/>
      </c>
      <c r="F79" s="130" t="str">
        <f t="array" ref="F79">IF(ISNUMBER($I79),INDEX('Výpočty'!$B$4:$B$63,$I79)&amp;" - "&amp;TEXT(INDEX('Výpočty'!$C$4:$C$63,$I79),"hh:mm"),"")</f>
        <v/>
      </c>
      <c r="G79" s="136"/>
      <c r="H79" s="116" t="str">
        <f t="array" ref="H79">IF(ISNUMBER($I79),INDEX('Výpočty'!I$4:I$63,$I79),"")</f>
        <v/>
      </c>
      <c r="I79" s="114" t="str">
        <f t="shared" si="1"/>
        <v>#N/A</v>
      </c>
      <c r="J79" s="96"/>
      <c r="K79" s="96"/>
      <c r="L79" s="96"/>
      <c r="M79" s="96"/>
      <c r="N79" s="96"/>
      <c r="O79" s="96"/>
      <c r="P79" s="96"/>
      <c r="Q79" s="96"/>
      <c r="R79" s="96"/>
      <c r="S79" s="96"/>
    </row>
    <row r="80" ht="12.75" customHeight="1">
      <c r="A80" s="137">
        <v>77.0</v>
      </c>
      <c r="B80" s="134" t="str">
        <f t="array" ref="B80">IF(ISNUMBER($I80),INDEX(Registrace!$G$4:$G$23,$I80),"")</f>
        <v/>
      </c>
      <c r="C80" s="134" t="str">
        <f t="array" ref="C80">IF(ISNUMBER($I80),INDEX('Výpočty'!$F$4:$F$63,$I80),"")</f>
        <v/>
      </c>
      <c r="D80" s="135" t="str">
        <f t="array" ref="D80">IF(ISNUMBER($I80),INDEX('Výpočty'!P$4:P$63,$I80),"")</f>
        <v/>
      </c>
      <c r="E80" s="134" t="str">
        <f t="array" ref="E80">IF(ISNUMBER($I80),INDEX('Výpočty'!$G$4:$G$63,$I80),"")</f>
        <v/>
      </c>
      <c r="F80" s="130" t="str">
        <f t="array" ref="F80">IF(ISNUMBER($I80),INDEX('Výpočty'!$B$4:$B$63,$I80)&amp;" - "&amp;TEXT(INDEX('Výpočty'!$C$4:$C$63,$I80),"hh:mm"),"")</f>
        <v/>
      </c>
      <c r="G80" s="136"/>
      <c r="H80" s="116" t="str">
        <f t="array" ref="H80">IF(ISNUMBER($I80),INDEX('Výpočty'!I$4:I$63,$I80),"")</f>
        <v/>
      </c>
      <c r="I80" s="114" t="str">
        <f t="shared" si="1"/>
        <v>#N/A</v>
      </c>
      <c r="J80" s="96"/>
      <c r="K80" s="96"/>
      <c r="L80" s="96"/>
      <c r="M80" s="96"/>
      <c r="N80" s="96"/>
      <c r="O80" s="96"/>
      <c r="P80" s="96"/>
      <c r="Q80" s="96"/>
      <c r="R80" s="96"/>
      <c r="S80" s="96"/>
    </row>
    <row r="81" ht="12.75" customHeight="1">
      <c r="A81" s="137">
        <v>78.0</v>
      </c>
      <c r="B81" s="134" t="str">
        <f t="array" ref="B81">IF(ISNUMBER($I81),INDEX(Registrace!$G$4:$G$23,$I81),"")</f>
        <v/>
      </c>
      <c r="C81" s="134" t="str">
        <f t="array" ref="C81">IF(ISNUMBER($I81),INDEX('Výpočty'!$F$4:$F$63,$I81),"")</f>
        <v/>
      </c>
      <c r="D81" s="135" t="str">
        <f t="array" ref="D81">IF(ISNUMBER($I81),INDEX('Výpočty'!P$4:P$63,$I81),"")</f>
        <v/>
      </c>
      <c r="E81" s="134" t="str">
        <f t="array" ref="E81">IF(ISNUMBER($I81),INDEX('Výpočty'!$G$4:$G$63,$I81),"")</f>
        <v/>
      </c>
      <c r="F81" s="130" t="str">
        <f t="array" ref="F81">IF(ISNUMBER($I81),INDEX('Výpočty'!$B$4:$B$63,$I81)&amp;" - "&amp;TEXT(INDEX('Výpočty'!$C$4:$C$63,$I81),"hh:mm"),"")</f>
        <v/>
      </c>
      <c r="G81" s="136"/>
      <c r="H81" s="116" t="str">
        <f t="array" ref="H81">IF(ISNUMBER($I81),INDEX('Výpočty'!I$4:I$63,$I81),"")</f>
        <v/>
      </c>
      <c r="I81" s="114" t="str">
        <f t="shared" si="1"/>
        <v>#N/A</v>
      </c>
      <c r="J81" s="96"/>
      <c r="K81" s="96"/>
      <c r="L81" s="96"/>
      <c r="M81" s="96"/>
      <c r="N81" s="96"/>
      <c r="O81" s="96"/>
      <c r="P81" s="96"/>
      <c r="Q81" s="96"/>
      <c r="R81" s="96"/>
      <c r="S81" s="96"/>
    </row>
    <row r="82" ht="12.75" customHeight="1">
      <c r="A82" s="137">
        <v>79.0</v>
      </c>
      <c r="B82" s="134" t="str">
        <f t="array" ref="B82">IF(ISNUMBER($I82),INDEX(Registrace!$G$4:$G$23,$I82),"")</f>
        <v/>
      </c>
      <c r="C82" s="134" t="str">
        <f t="array" ref="C82">IF(ISNUMBER($I82),INDEX('Výpočty'!$F$4:$F$63,$I82),"")</f>
        <v/>
      </c>
      <c r="D82" s="135" t="str">
        <f t="array" ref="D82">IF(ISNUMBER($I82),INDEX('Výpočty'!P$4:P$63,$I82),"")</f>
        <v/>
      </c>
      <c r="E82" s="134" t="str">
        <f t="array" ref="E82">IF(ISNUMBER($I82),INDEX('Výpočty'!$G$4:$G$63,$I82),"")</f>
        <v/>
      </c>
      <c r="F82" s="130" t="str">
        <f t="array" ref="F82">IF(ISNUMBER($I82),INDEX('Výpočty'!$B$4:$B$63,$I82)&amp;" - "&amp;TEXT(INDEX('Výpočty'!$C$4:$C$63,$I82),"hh:mm"),"")</f>
        <v/>
      </c>
      <c r="G82" s="136"/>
      <c r="H82" s="116" t="str">
        <f t="array" ref="H82">IF(ISNUMBER($I82),INDEX('Výpočty'!I$4:I$63,$I82),"")</f>
        <v/>
      </c>
      <c r="I82" s="114" t="str">
        <f t="shared" si="1"/>
        <v>#N/A</v>
      </c>
      <c r="J82" s="96"/>
      <c r="K82" s="96"/>
      <c r="L82" s="96"/>
      <c r="M82" s="96"/>
      <c r="N82" s="96"/>
      <c r="O82" s="96"/>
      <c r="P82" s="96"/>
      <c r="Q82" s="96"/>
      <c r="R82" s="96"/>
      <c r="S82" s="96"/>
    </row>
    <row r="83" ht="12.75" customHeight="1">
      <c r="A83" s="137">
        <v>80.0</v>
      </c>
      <c r="B83" s="134" t="str">
        <f t="array" ref="B83">IF(ISNUMBER($I83),INDEX(Registrace!$G$4:$G$23,$I83),"")</f>
        <v/>
      </c>
      <c r="C83" s="134" t="str">
        <f t="array" ref="C83">IF(ISNUMBER($I83),INDEX('Výpočty'!$F$4:$F$63,$I83),"")</f>
        <v/>
      </c>
      <c r="D83" s="135" t="str">
        <f t="array" ref="D83">IF(ISNUMBER($I83),INDEX('Výpočty'!P$4:P$63,$I83),"")</f>
        <v/>
      </c>
      <c r="E83" s="134" t="str">
        <f t="array" ref="E83">IF(ISNUMBER($I83),INDEX('Výpočty'!$G$4:$G$63,$I83),"")</f>
        <v/>
      </c>
      <c r="F83" s="130" t="str">
        <f t="array" ref="F83">IF(ISNUMBER($I83),INDEX('Výpočty'!$B$4:$B$63,$I83)&amp;" - "&amp;TEXT(INDEX('Výpočty'!$C$4:$C$63,$I83),"hh:mm"),"")</f>
        <v/>
      </c>
      <c r="G83" s="136"/>
      <c r="H83" s="116" t="str">
        <f t="array" ref="H83">IF(ISNUMBER($I83),INDEX('Výpočty'!I$4:I$63,$I83),"")</f>
        <v/>
      </c>
      <c r="I83" s="114" t="str">
        <f t="shared" si="1"/>
        <v>#N/A</v>
      </c>
      <c r="J83" s="96"/>
      <c r="K83" s="96"/>
      <c r="L83" s="96"/>
      <c r="M83" s="96"/>
      <c r="N83" s="96"/>
      <c r="O83" s="96"/>
      <c r="P83" s="96"/>
      <c r="Q83" s="96"/>
      <c r="R83" s="96"/>
      <c r="S83" s="96"/>
    </row>
    <row r="84" ht="12.75" customHeight="1">
      <c r="A84" s="137">
        <v>81.0</v>
      </c>
      <c r="B84" s="134" t="str">
        <f t="array" ref="B84">IF(ISNUMBER($I84),INDEX(Registrace!$G$4:$G$23,$I84),"")</f>
        <v/>
      </c>
      <c r="C84" s="134" t="str">
        <f t="array" ref="C84">IF(ISNUMBER($I84),INDEX('Výpočty'!$F$4:$F$63,$I84),"")</f>
        <v/>
      </c>
      <c r="D84" s="135" t="str">
        <f t="array" ref="D84">IF(ISNUMBER($I84),INDEX('Výpočty'!P$4:P$63,$I84),"")</f>
        <v/>
      </c>
      <c r="E84" s="134" t="str">
        <f t="array" ref="E84">IF(ISNUMBER($I84),INDEX('Výpočty'!$G$4:$G$63,$I84),"")</f>
        <v/>
      </c>
      <c r="F84" s="130" t="str">
        <f t="array" ref="F84">IF(ISNUMBER($I84),INDEX('Výpočty'!$B$4:$B$63,$I84)&amp;" - "&amp;TEXT(INDEX('Výpočty'!$C$4:$C$63,$I84),"hh:mm"),"")</f>
        <v/>
      </c>
      <c r="G84" s="136"/>
      <c r="H84" s="116" t="str">
        <f t="array" ref="H84">IF(ISNUMBER($I84),INDEX('Výpočty'!I$4:I$63,$I84),"")</f>
        <v/>
      </c>
      <c r="I84" s="114" t="str">
        <f t="shared" si="1"/>
        <v>#N/A</v>
      </c>
      <c r="J84" s="96"/>
      <c r="K84" s="96"/>
      <c r="L84" s="96"/>
      <c r="M84" s="96"/>
      <c r="N84" s="96"/>
      <c r="O84" s="96"/>
      <c r="P84" s="96"/>
      <c r="Q84" s="96"/>
      <c r="R84" s="96"/>
      <c r="S84" s="96"/>
    </row>
    <row r="85" ht="12.75" customHeight="1">
      <c r="A85" s="137">
        <v>82.0</v>
      </c>
      <c r="B85" s="134" t="str">
        <f t="array" ref="B85">IF(ISNUMBER($I85),INDEX(Registrace!$G$4:$G$23,$I85),"")</f>
        <v/>
      </c>
      <c r="C85" s="134" t="str">
        <f t="array" ref="C85">IF(ISNUMBER($I85),INDEX('Výpočty'!$F$4:$F$63,$I85),"")</f>
        <v/>
      </c>
      <c r="D85" s="135" t="str">
        <f t="array" ref="D85">IF(ISNUMBER($I85),INDEX('Výpočty'!P$4:P$63,$I85),"")</f>
        <v/>
      </c>
      <c r="E85" s="134" t="str">
        <f t="array" ref="E85">IF(ISNUMBER($I85),INDEX('Výpočty'!$G$4:$G$63,$I85),"")</f>
        <v/>
      </c>
      <c r="F85" s="130" t="str">
        <f t="array" ref="F85">IF(ISNUMBER($I85),INDEX('Výpočty'!$B$4:$B$63,$I85)&amp;" - "&amp;TEXT(INDEX('Výpočty'!$C$4:$C$63,$I85),"hh:mm"),"")</f>
        <v/>
      </c>
      <c r="G85" s="136"/>
      <c r="H85" s="116" t="str">
        <f t="array" ref="H85">IF(ISNUMBER($I85),INDEX('Výpočty'!I$4:I$63,$I85),"")</f>
        <v/>
      </c>
      <c r="I85" s="114" t="str">
        <f t="shared" si="1"/>
        <v>#N/A</v>
      </c>
      <c r="J85" s="96"/>
      <c r="K85" s="96"/>
      <c r="L85" s="96"/>
      <c r="M85" s="96"/>
      <c r="N85" s="96"/>
      <c r="O85" s="96"/>
      <c r="P85" s="96"/>
      <c r="Q85" s="96"/>
      <c r="R85" s="96"/>
      <c r="S85" s="96"/>
    </row>
    <row r="86" ht="12.75" customHeight="1">
      <c r="A86" s="137">
        <v>83.0</v>
      </c>
      <c r="B86" s="134" t="str">
        <f t="array" ref="B86">IF(ISNUMBER($I86),INDEX(Registrace!$G$4:$G$23,$I86),"")</f>
        <v/>
      </c>
      <c r="C86" s="134" t="str">
        <f t="array" ref="C86">IF(ISNUMBER($I86),INDEX('Výpočty'!$F$4:$F$63,$I86),"")</f>
        <v/>
      </c>
      <c r="D86" s="135" t="str">
        <f t="array" ref="D86">IF(ISNUMBER($I86),INDEX('Výpočty'!P$4:P$63,$I86),"")</f>
        <v/>
      </c>
      <c r="E86" s="134" t="str">
        <f t="array" ref="E86">IF(ISNUMBER($I86),INDEX('Výpočty'!$G$4:$G$63,$I86),"")</f>
        <v/>
      </c>
      <c r="F86" s="130" t="str">
        <f t="array" ref="F86">IF(ISNUMBER($I86),INDEX('Výpočty'!$B$4:$B$63,$I86)&amp;" - "&amp;TEXT(INDEX('Výpočty'!$C$4:$C$63,$I86),"hh:mm"),"")</f>
        <v/>
      </c>
      <c r="G86" s="136"/>
      <c r="H86" s="116" t="str">
        <f t="array" ref="H86">IF(ISNUMBER($I86),INDEX('Výpočty'!I$4:I$63,$I86),"")</f>
        <v/>
      </c>
      <c r="I86" s="114" t="str">
        <f t="shared" si="1"/>
        <v>#N/A</v>
      </c>
      <c r="J86" s="96"/>
      <c r="K86" s="96"/>
      <c r="L86" s="96"/>
      <c r="M86" s="96"/>
      <c r="N86" s="96"/>
      <c r="O86" s="96"/>
      <c r="P86" s="96"/>
      <c r="Q86" s="96"/>
      <c r="R86" s="96"/>
      <c r="S86" s="96"/>
    </row>
    <row r="87" ht="12.75" customHeight="1">
      <c r="A87" s="137">
        <v>84.0</v>
      </c>
      <c r="B87" s="134" t="str">
        <f t="array" ref="B87">IF(ISNUMBER($I87),INDEX(Registrace!$G$4:$G$23,$I87),"")</f>
        <v/>
      </c>
      <c r="C87" s="134" t="str">
        <f t="array" ref="C87">IF(ISNUMBER($I87),INDEX('Výpočty'!$F$4:$F$63,$I87),"")</f>
        <v/>
      </c>
      <c r="D87" s="135" t="str">
        <f t="array" ref="D87">IF(ISNUMBER($I87),INDEX('Výpočty'!P$4:P$63,$I87),"")</f>
        <v/>
      </c>
      <c r="E87" s="134" t="str">
        <f t="array" ref="E87">IF(ISNUMBER($I87),INDEX('Výpočty'!$G$4:$G$63,$I87),"")</f>
        <v/>
      </c>
      <c r="F87" s="130" t="str">
        <f t="array" ref="F87">IF(ISNUMBER($I87),INDEX('Výpočty'!$B$4:$B$63,$I87)&amp;" - "&amp;TEXT(INDEX('Výpočty'!$C$4:$C$63,$I87),"hh:mm"),"")</f>
        <v/>
      </c>
      <c r="G87" s="136"/>
      <c r="H87" s="116" t="str">
        <f t="array" ref="H87">IF(ISNUMBER($I87),INDEX('Výpočty'!I$4:I$63,$I87),"")</f>
        <v/>
      </c>
      <c r="I87" s="114" t="str">
        <f t="shared" si="1"/>
        <v>#N/A</v>
      </c>
      <c r="J87" s="96"/>
      <c r="K87" s="96"/>
      <c r="L87" s="96"/>
      <c r="M87" s="96"/>
      <c r="N87" s="96"/>
      <c r="O87" s="96"/>
      <c r="P87" s="96"/>
      <c r="Q87" s="96"/>
      <c r="R87" s="96"/>
      <c r="S87" s="96"/>
    </row>
    <row r="88" ht="12.75" customHeight="1">
      <c r="A88" s="137">
        <v>85.0</v>
      </c>
      <c r="B88" s="134" t="str">
        <f t="array" ref="B88">IF(ISNUMBER($I88),INDEX(Registrace!$G$4:$G$23,$I88),"")</f>
        <v/>
      </c>
      <c r="C88" s="134" t="str">
        <f t="array" ref="C88">IF(ISNUMBER($I88),INDEX('Výpočty'!$F$4:$F$63,$I88),"")</f>
        <v/>
      </c>
      <c r="D88" s="135" t="str">
        <f t="array" ref="D88">IF(ISNUMBER($I88),INDEX('Výpočty'!P$4:P$63,$I88),"")</f>
        <v/>
      </c>
      <c r="E88" s="134" t="str">
        <f t="array" ref="E88">IF(ISNUMBER($I88),INDEX('Výpočty'!$G$4:$G$63,$I88),"")</f>
        <v/>
      </c>
      <c r="F88" s="130" t="str">
        <f t="array" ref="F88">IF(ISNUMBER($I88),INDEX('Výpočty'!$B$4:$B$63,$I88)&amp;" - "&amp;TEXT(INDEX('Výpočty'!$C$4:$C$63,$I88),"hh:mm"),"")</f>
        <v/>
      </c>
      <c r="G88" s="136"/>
      <c r="H88" s="116" t="str">
        <f t="array" ref="H88">IF(ISNUMBER($I88),INDEX('Výpočty'!I$4:I$63,$I88),"")</f>
        <v/>
      </c>
      <c r="I88" s="114" t="str">
        <f t="shared" si="1"/>
        <v>#N/A</v>
      </c>
      <c r="J88" s="96"/>
      <c r="K88" s="96"/>
      <c r="L88" s="96"/>
      <c r="M88" s="96"/>
      <c r="N88" s="96"/>
      <c r="O88" s="96"/>
      <c r="P88" s="96"/>
      <c r="Q88" s="96"/>
      <c r="R88" s="96"/>
      <c r="S88" s="96"/>
    </row>
    <row r="89" ht="12.75" customHeight="1">
      <c r="A89" s="137">
        <v>86.0</v>
      </c>
      <c r="B89" s="134" t="str">
        <f t="array" ref="B89">IF(ISNUMBER($I89),INDEX(Registrace!$G$4:$G$23,$I89),"")</f>
        <v/>
      </c>
      <c r="C89" s="134" t="str">
        <f t="array" ref="C89">IF(ISNUMBER($I89),INDEX('Výpočty'!$F$4:$F$63,$I89),"")</f>
        <v/>
      </c>
      <c r="D89" s="135" t="str">
        <f t="array" ref="D89">IF(ISNUMBER($I89),INDEX('Výpočty'!P$4:P$63,$I89),"")</f>
        <v/>
      </c>
      <c r="E89" s="134" t="str">
        <f t="array" ref="E89">IF(ISNUMBER($I89),INDEX('Výpočty'!$G$4:$G$63,$I89),"")</f>
        <v/>
      </c>
      <c r="F89" s="130" t="str">
        <f t="array" ref="F89">IF(ISNUMBER($I89),INDEX('Výpočty'!$B$4:$B$63,$I89)&amp;" - "&amp;TEXT(INDEX('Výpočty'!$C$4:$C$63,$I89),"hh:mm"),"")</f>
        <v/>
      </c>
      <c r="G89" s="136"/>
      <c r="H89" s="116" t="str">
        <f t="array" ref="H89">IF(ISNUMBER($I89),INDEX('Výpočty'!I$4:I$63,$I89),"")</f>
        <v/>
      </c>
      <c r="I89" s="114" t="str">
        <f t="shared" si="1"/>
        <v>#N/A</v>
      </c>
      <c r="J89" s="96"/>
      <c r="K89" s="96"/>
      <c r="L89" s="96"/>
      <c r="M89" s="96"/>
      <c r="N89" s="96"/>
      <c r="O89" s="96"/>
      <c r="P89" s="96"/>
      <c r="Q89" s="96"/>
      <c r="R89" s="96"/>
      <c r="S89" s="96"/>
    </row>
    <row r="90" ht="12.75" customHeight="1">
      <c r="A90" s="137">
        <v>87.0</v>
      </c>
      <c r="B90" s="134" t="str">
        <f t="array" ref="B90">IF(ISNUMBER($I90),INDEX(Registrace!$G$4:$G$23,$I90),"")</f>
        <v/>
      </c>
      <c r="C90" s="134" t="str">
        <f t="array" ref="C90">IF(ISNUMBER($I90),INDEX('Výpočty'!$F$4:$F$63,$I90),"")</f>
        <v/>
      </c>
      <c r="D90" s="135" t="str">
        <f t="array" ref="D90">IF(ISNUMBER($I90),INDEX('Výpočty'!P$4:P$63,$I90),"")</f>
        <v/>
      </c>
      <c r="E90" s="134" t="str">
        <f t="array" ref="E90">IF(ISNUMBER($I90),INDEX('Výpočty'!$G$4:$G$63,$I90),"")</f>
        <v/>
      </c>
      <c r="F90" s="130" t="str">
        <f t="array" ref="F90">IF(ISNUMBER($I90),INDEX('Výpočty'!$B$4:$B$63,$I90)&amp;" - "&amp;TEXT(INDEX('Výpočty'!$C$4:$C$63,$I90),"hh:mm"),"")</f>
        <v/>
      </c>
      <c r="G90" s="136"/>
      <c r="H90" s="116" t="str">
        <f t="array" ref="H90">IF(ISNUMBER($I90),INDEX('Výpočty'!I$4:I$63,$I90),"")</f>
        <v/>
      </c>
      <c r="I90" s="114" t="str">
        <f t="shared" si="1"/>
        <v>#N/A</v>
      </c>
      <c r="J90" s="96"/>
      <c r="K90" s="96"/>
      <c r="L90" s="96"/>
      <c r="M90" s="96"/>
      <c r="N90" s="96"/>
      <c r="O90" s="96"/>
      <c r="P90" s="96"/>
      <c r="Q90" s="96"/>
      <c r="R90" s="96"/>
      <c r="S90" s="96"/>
    </row>
    <row r="91" ht="12.75" customHeight="1">
      <c r="A91" s="137">
        <v>88.0</v>
      </c>
      <c r="B91" s="134" t="str">
        <f t="array" ref="B91">IF(ISNUMBER($I91),INDEX(Registrace!$G$4:$G$23,$I91),"")</f>
        <v/>
      </c>
      <c r="C91" s="134" t="str">
        <f t="array" ref="C91">IF(ISNUMBER($I91),INDEX('Výpočty'!$F$4:$F$63,$I91),"")</f>
        <v/>
      </c>
      <c r="D91" s="135" t="str">
        <f t="array" ref="D91">IF(ISNUMBER($I91),INDEX('Výpočty'!P$4:P$63,$I91),"")</f>
        <v/>
      </c>
      <c r="E91" s="134" t="str">
        <f t="array" ref="E91">IF(ISNUMBER($I91),INDEX('Výpočty'!$G$4:$G$63,$I91),"")</f>
        <v/>
      </c>
      <c r="F91" s="130" t="str">
        <f t="array" ref="F91">IF(ISNUMBER($I91),INDEX('Výpočty'!$B$4:$B$63,$I91)&amp;" - "&amp;TEXT(INDEX('Výpočty'!$C$4:$C$63,$I91),"hh:mm"),"")</f>
        <v/>
      </c>
      <c r="G91" s="136"/>
      <c r="H91" s="116" t="str">
        <f t="array" ref="H91">IF(ISNUMBER($I91),INDEX('Výpočty'!I$4:I$63,$I91),"")</f>
        <v/>
      </c>
      <c r="I91" s="114" t="str">
        <f t="shared" si="1"/>
        <v>#N/A</v>
      </c>
      <c r="J91" s="96"/>
      <c r="K91" s="96"/>
      <c r="L91" s="96"/>
      <c r="M91" s="96"/>
      <c r="N91" s="96"/>
      <c r="O91" s="96"/>
      <c r="P91" s="96"/>
      <c r="Q91" s="96"/>
      <c r="R91" s="96"/>
      <c r="S91" s="96"/>
    </row>
    <row r="92" ht="12.75" customHeight="1">
      <c r="A92" s="137">
        <v>89.0</v>
      </c>
      <c r="B92" s="134" t="str">
        <f t="array" ref="B92">IF(ISNUMBER($I92),INDEX(Registrace!$G$4:$G$23,$I92),"")</f>
        <v/>
      </c>
      <c r="C92" s="134" t="str">
        <f t="array" ref="C92">IF(ISNUMBER($I92),INDEX('Výpočty'!$F$4:$F$63,$I92),"")</f>
        <v/>
      </c>
      <c r="D92" s="135" t="str">
        <f t="array" ref="D92">IF(ISNUMBER($I92),INDEX('Výpočty'!P$4:P$63,$I92),"")</f>
        <v/>
      </c>
      <c r="E92" s="134" t="str">
        <f t="array" ref="E92">IF(ISNUMBER($I92),INDEX('Výpočty'!$G$4:$G$63,$I92),"")</f>
        <v/>
      </c>
      <c r="F92" s="130" t="str">
        <f t="array" ref="F92">IF(ISNUMBER($I92),INDEX('Výpočty'!$B$4:$B$63,$I92)&amp;" - "&amp;TEXT(INDEX('Výpočty'!$C$4:$C$63,$I92),"hh:mm"),"")</f>
        <v/>
      </c>
      <c r="G92" s="136"/>
      <c r="H92" s="116" t="str">
        <f t="array" ref="H92">IF(ISNUMBER($I92),INDEX('Výpočty'!I$4:I$63,$I92),"")</f>
        <v/>
      </c>
      <c r="I92" s="114" t="str">
        <f t="shared" si="1"/>
        <v>#N/A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ht="12.75" customHeight="1">
      <c r="A93" s="137">
        <v>90.0</v>
      </c>
      <c r="B93" s="134" t="str">
        <f t="array" ref="B93">IF(ISNUMBER($I93),INDEX(Registrace!$G$4:$G$23,$I93),"")</f>
        <v/>
      </c>
      <c r="C93" s="134" t="str">
        <f t="array" ref="C93">IF(ISNUMBER($I93),INDEX('Výpočty'!$F$4:$F$63,$I93),"")</f>
        <v/>
      </c>
      <c r="D93" s="135" t="str">
        <f t="array" ref="D93">IF(ISNUMBER($I93),INDEX('Výpočty'!P$4:P$63,$I93),"")</f>
        <v/>
      </c>
      <c r="E93" s="134" t="str">
        <f t="array" ref="E93">IF(ISNUMBER($I93),INDEX('Výpočty'!$G$4:$G$63,$I93),"")</f>
        <v/>
      </c>
      <c r="F93" s="130" t="str">
        <f t="array" ref="F93">IF(ISNUMBER($I93),INDEX('Výpočty'!$B$4:$B$63,$I93)&amp;" - "&amp;TEXT(INDEX('Výpočty'!$C$4:$C$63,$I93),"hh:mm"),"")</f>
        <v/>
      </c>
      <c r="G93" s="136"/>
      <c r="H93" s="116" t="str">
        <f t="array" ref="H93">IF(ISNUMBER($I93),INDEX('Výpočty'!I$4:I$63,$I93),"")</f>
        <v/>
      </c>
      <c r="I93" s="114" t="str">
        <f t="shared" si="1"/>
        <v>#N/A</v>
      </c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ht="12.75" customHeight="1">
      <c r="A94" s="137">
        <v>91.0</v>
      </c>
      <c r="B94" s="134" t="str">
        <f t="array" ref="B94">IF(ISNUMBER($I94),INDEX(Registrace!$G$4:$G$23,$I94),"")</f>
        <v/>
      </c>
      <c r="C94" s="134" t="str">
        <f t="array" ref="C94">IF(ISNUMBER($I94),INDEX('Výpočty'!$F$4:$F$63,$I94),"")</f>
        <v/>
      </c>
      <c r="D94" s="135" t="str">
        <f t="array" ref="D94">IF(ISNUMBER($I94),INDEX('Výpočty'!P$4:P$63,$I94),"")</f>
        <v/>
      </c>
      <c r="E94" s="134" t="str">
        <f t="array" ref="E94">IF(ISNUMBER($I94),INDEX('Výpočty'!$G$4:$G$63,$I94),"")</f>
        <v/>
      </c>
      <c r="F94" s="130" t="str">
        <f t="array" ref="F94">IF(ISNUMBER($I94),INDEX('Výpočty'!$B$4:$B$63,$I94)&amp;" - "&amp;TEXT(INDEX('Výpočty'!$C$4:$C$63,$I94),"hh:mm"),"")</f>
        <v/>
      </c>
      <c r="G94" s="136"/>
      <c r="H94" s="116" t="str">
        <f t="array" ref="H94">IF(ISNUMBER($I94),INDEX('Výpočty'!I$4:I$63,$I94),"")</f>
        <v/>
      </c>
      <c r="I94" s="114" t="str">
        <f t="shared" si="1"/>
        <v>#N/A</v>
      </c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ht="12.75" customHeight="1">
      <c r="A95" s="137">
        <v>92.0</v>
      </c>
      <c r="B95" s="134" t="str">
        <f t="array" ref="B95">IF(ISNUMBER($I95),INDEX(Registrace!$G$4:$G$23,$I95),"")</f>
        <v/>
      </c>
      <c r="C95" s="134" t="str">
        <f t="array" ref="C95">IF(ISNUMBER($I95),INDEX('Výpočty'!$F$4:$F$63,$I95),"")</f>
        <v/>
      </c>
      <c r="D95" s="135" t="str">
        <f t="array" ref="D95">IF(ISNUMBER($I95),INDEX('Výpočty'!P$4:P$63,$I95),"")</f>
        <v/>
      </c>
      <c r="E95" s="134" t="str">
        <f t="array" ref="E95">IF(ISNUMBER($I95),INDEX('Výpočty'!$G$4:$G$63,$I95),"")</f>
        <v/>
      </c>
      <c r="F95" s="130" t="str">
        <f t="array" ref="F95">IF(ISNUMBER($I95),INDEX('Výpočty'!$B$4:$B$63,$I95)&amp;" - "&amp;TEXT(INDEX('Výpočty'!$C$4:$C$63,$I95),"hh:mm"),"")</f>
        <v/>
      </c>
      <c r="G95" s="136"/>
      <c r="H95" s="116" t="str">
        <f t="array" ref="H95">IF(ISNUMBER($I95),INDEX('Výpočty'!I$4:I$63,$I95),"")</f>
        <v/>
      </c>
      <c r="I95" s="114" t="str">
        <f t="shared" si="1"/>
        <v>#N/A</v>
      </c>
      <c r="J95" s="96"/>
      <c r="K95" s="96"/>
      <c r="L95" s="96"/>
      <c r="M95" s="96"/>
      <c r="N95" s="96"/>
      <c r="O95" s="96"/>
      <c r="P95" s="96"/>
      <c r="Q95" s="96"/>
      <c r="R95" s="96"/>
      <c r="S95" s="96"/>
    </row>
    <row r="96" ht="12.75" customHeight="1">
      <c r="A96" s="137">
        <v>93.0</v>
      </c>
      <c r="B96" s="134" t="str">
        <f t="array" ref="B96">IF(ISNUMBER($I96),INDEX(Registrace!$G$4:$G$23,$I96),"")</f>
        <v/>
      </c>
      <c r="C96" s="134" t="str">
        <f t="array" ref="C96">IF(ISNUMBER($I96),INDEX('Výpočty'!$F$4:$F$63,$I96),"")</f>
        <v/>
      </c>
      <c r="D96" s="135" t="str">
        <f t="array" ref="D96">IF(ISNUMBER($I96),INDEX('Výpočty'!P$4:P$63,$I96),"")</f>
        <v/>
      </c>
      <c r="E96" s="134" t="str">
        <f t="array" ref="E96">IF(ISNUMBER($I96),INDEX('Výpočty'!$G$4:$G$63,$I96),"")</f>
        <v/>
      </c>
      <c r="F96" s="130" t="str">
        <f t="array" ref="F96">IF(ISNUMBER($I96),INDEX('Výpočty'!$B$4:$B$63,$I96)&amp;" - "&amp;TEXT(INDEX('Výpočty'!$C$4:$C$63,$I96),"hh:mm"),"")</f>
        <v/>
      </c>
      <c r="G96" s="136"/>
      <c r="H96" s="116" t="str">
        <f t="array" ref="H96">IF(ISNUMBER($I96),INDEX('Výpočty'!I$4:I$63,$I96),"")</f>
        <v/>
      </c>
      <c r="I96" s="114" t="str">
        <f t="shared" si="1"/>
        <v>#N/A</v>
      </c>
      <c r="J96" s="96"/>
      <c r="K96" s="96"/>
      <c r="L96" s="96"/>
      <c r="M96" s="96"/>
      <c r="N96" s="96"/>
      <c r="O96" s="96"/>
      <c r="P96" s="96"/>
      <c r="Q96" s="96"/>
      <c r="R96" s="96"/>
      <c r="S96" s="96"/>
    </row>
    <row r="97" ht="12.75" customHeight="1">
      <c r="A97" s="137">
        <v>94.0</v>
      </c>
      <c r="B97" s="134" t="str">
        <f t="array" ref="B97">IF(ISNUMBER($I97),INDEX(Registrace!$G$4:$G$23,$I97),"")</f>
        <v/>
      </c>
      <c r="C97" s="134" t="str">
        <f t="array" ref="C97">IF(ISNUMBER($I97),INDEX('Výpočty'!$F$4:$F$63,$I97),"")</f>
        <v/>
      </c>
      <c r="D97" s="135" t="str">
        <f t="array" ref="D97">IF(ISNUMBER($I97),INDEX('Výpočty'!P$4:P$63,$I97),"")</f>
        <v/>
      </c>
      <c r="E97" s="134" t="str">
        <f t="array" ref="E97">IF(ISNUMBER($I97),INDEX('Výpočty'!$G$4:$G$63,$I97),"")</f>
        <v/>
      </c>
      <c r="F97" s="130" t="str">
        <f t="array" ref="F97">IF(ISNUMBER($I97),INDEX('Výpočty'!$B$4:$B$63,$I97)&amp;" - "&amp;TEXT(INDEX('Výpočty'!$C$4:$C$63,$I97),"hh:mm"),"")</f>
        <v/>
      </c>
      <c r="G97" s="136"/>
      <c r="H97" s="116" t="str">
        <f t="array" ref="H97">IF(ISNUMBER($I97),INDEX('Výpočty'!I$4:I$63,$I97),"")</f>
        <v/>
      </c>
      <c r="I97" s="114" t="str">
        <f t="shared" si="1"/>
        <v>#N/A</v>
      </c>
      <c r="J97" s="96"/>
      <c r="K97" s="96"/>
      <c r="L97" s="96"/>
      <c r="M97" s="96"/>
      <c r="N97" s="96"/>
      <c r="O97" s="96"/>
      <c r="P97" s="96"/>
      <c r="Q97" s="96"/>
      <c r="R97" s="96"/>
      <c r="S97" s="96"/>
    </row>
    <row r="98" ht="12.75" customHeight="1">
      <c r="A98" s="137">
        <v>95.0</v>
      </c>
      <c r="B98" s="134" t="str">
        <f t="array" ref="B98">IF(ISNUMBER($I98),INDEX(Registrace!$G$4:$G$23,$I98),"")</f>
        <v/>
      </c>
      <c r="C98" s="134" t="str">
        <f t="array" ref="C98">IF(ISNUMBER($I98),INDEX('Výpočty'!$F$4:$F$63,$I98),"")</f>
        <v/>
      </c>
      <c r="D98" s="135" t="str">
        <f t="array" ref="D98">IF(ISNUMBER($I98),INDEX('Výpočty'!P$4:P$63,$I98),"")</f>
        <v/>
      </c>
      <c r="E98" s="134" t="str">
        <f t="array" ref="E98">IF(ISNUMBER($I98),INDEX('Výpočty'!$G$4:$G$63,$I98),"")</f>
        <v/>
      </c>
      <c r="F98" s="130" t="str">
        <f t="array" ref="F98">IF(ISNUMBER($I98),INDEX('Výpočty'!$B$4:$B$63,$I98)&amp;" - "&amp;TEXT(INDEX('Výpočty'!$C$4:$C$63,$I98),"hh:mm"),"")</f>
        <v/>
      </c>
      <c r="G98" s="136"/>
      <c r="H98" s="116" t="str">
        <f t="array" ref="H98">IF(ISNUMBER($I98),INDEX('Výpočty'!I$4:I$63,$I98),"")</f>
        <v/>
      </c>
      <c r="I98" s="114" t="str">
        <f t="shared" si="1"/>
        <v>#N/A</v>
      </c>
      <c r="J98" s="96"/>
      <c r="K98" s="96"/>
      <c r="L98" s="96"/>
      <c r="M98" s="96"/>
      <c r="N98" s="96"/>
      <c r="O98" s="96"/>
      <c r="P98" s="96"/>
      <c r="Q98" s="96"/>
      <c r="R98" s="96"/>
      <c r="S98" s="96"/>
    </row>
    <row r="99" ht="12.75" customHeight="1">
      <c r="A99" s="137">
        <v>96.0</v>
      </c>
      <c r="B99" s="134" t="str">
        <f t="array" ref="B99">IF(ISNUMBER($I99),INDEX(Registrace!$G$4:$G$23,$I99),"")</f>
        <v/>
      </c>
      <c r="C99" s="134" t="str">
        <f t="array" ref="C99">IF(ISNUMBER($I99),INDEX('Výpočty'!$F$4:$F$63,$I99),"")</f>
        <v/>
      </c>
      <c r="D99" s="135" t="str">
        <f t="array" ref="D99">IF(ISNUMBER($I99),INDEX('Výpočty'!P$4:P$63,$I99),"")</f>
        <v/>
      </c>
      <c r="E99" s="134" t="str">
        <f t="array" ref="E99">IF(ISNUMBER($I99),INDEX('Výpočty'!$G$4:$G$63,$I99),"")</f>
        <v/>
      </c>
      <c r="F99" s="130" t="str">
        <f t="array" ref="F99">IF(ISNUMBER($I99),INDEX('Výpočty'!$B$4:$B$63,$I99)&amp;" - "&amp;TEXT(INDEX('Výpočty'!$C$4:$C$63,$I99),"hh:mm"),"")</f>
        <v/>
      </c>
      <c r="G99" s="136"/>
      <c r="H99" s="116" t="str">
        <f t="array" ref="H99">IF(ISNUMBER($I99),INDEX('Výpočty'!I$4:I$63,$I99),"")</f>
        <v/>
      </c>
      <c r="I99" s="114" t="str">
        <f t="shared" si="1"/>
        <v>#N/A</v>
      </c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ht="12.75" customHeight="1">
      <c r="A100" s="137">
        <v>97.0</v>
      </c>
      <c r="B100" s="134" t="str">
        <f t="array" ref="B100">IF(ISNUMBER($I100),INDEX(Registrace!$G$4:$G$23,$I100),"")</f>
        <v/>
      </c>
      <c r="C100" s="134" t="str">
        <f t="array" ref="C100">IF(ISNUMBER($I100),INDEX('Výpočty'!$F$4:$F$63,$I100),"")</f>
        <v/>
      </c>
      <c r="D100" s="135" t="str">
        <f t="array" ref="D100">IF(ISNUMBER($I100),INDEX('Výpočty'!P$4:P$63,$I100),"")</f>
        <v/>
      </c>
      <c r="E100" s="134" t="str">
        <f t="array" ref="E100">IF(ISNUMBER($I100),INDEX('Výpočty'!$G$4:$G$63,$I100),"")</f>
        <v/>
      </c>
      <c r="F100" s="130" t="str">
        <f t="array" ref="F100">IF(ISNUMBER($I100),INDEX('Výpočty'!$B$4:$B$63,$I100)&amp;" - "&amp;TEXT(INDEX('Výpočty'!$C$4:$C$63,$I100),"hh:mm"),"")</f>
        <v/>
      </c>
      <c r="G100" s="136"/>
      <c r="H100" s="116" t="str">
        <f t="array" ref="H100">IF(ISNUMBER($I100),INDEX('Výpočty'!I$4:I$63,$I100),"")</f>
        <v/>
      </c>
      <c r="I100" s="114" t="str">
        <f t="shared" si="1"/>
        <v>#N/A</v>
      </c>
      <c r="J100" s="96"/>
      <c r="K100" s="96"/>
      <c r="L100" s="96"/>
      <c r="M100" s="96"/>
      <c r="N100" s="96"/>
      <c r="O100" s="96"/>
      <c r="P100" s="96"/>
      <c r="Q100" s="96"/>
      <c r="R100" s="96"/>
      <c r="S100" s="96"/>
    </row>
    <row r="101" ht="12.75" customHeight="1">
      <c r="A101" s="137">
        <v>98.0</v>
      </c>
      <c r="B101" s="134" t="str">
        <f t="array" ref="B101">IF(ISNUMBER($I101),INDEX(Registrace!$G$4:$G$23,$I101),"")</f>
        <v/>
      </c>
      <c r="C101" s="134" t="str">
        <f t="array" ref="C101">IF(ISNUMBER($I101),INDEX('Výpočty'!$F$4:$F$63,$I101),"")</f>
        <v/>
      </c>
      <c r="D101" s="135" t="str">
        <f t="array" ref="D101">IF(ISNUMBER($I101),INDEX('Výpočty'!P$4:P$63,$I101),"")</f>
        <v/>
      </c>
      <c r="E101" s="134" t="str">
        <f t="array" ref="E101">IF(ISNUMBER($I101),INDEX('Výpočty'!$G$4:$G$63,$I101),"")</f>
        <v/>
      </c>
      <c r="F101" s="130" t="str">
        <f t="array" ref="F101">IF(ISNUMBER($I101),INDEX('Výpočty'!$B$4:$B$63,$I101)&amp;" - "&amp;TEXT(INDEX('Výpočty'!$C$4:$C$63,$I101),"hh:mm"),"")</f>
        <v/>
      </c>
      <c r="G101" s="136"/>
      <c r="H101" s="116" t="str">
        <f t="array" ref="H101">IF(ISNUMBER($I101),INDEX('Výpočty'!I$4:I$63,$I101),"")</f>
        <v/>
      </c>
      <c r="I101" s="114" t="str">
        <f t="shared" si="1"/>
        <v>#N/A</v>
      </c>
      <c r="J101" s="96"/>
      <c r="K101" s="96"/>
      <c r="L101" s="96"/>
      <c r="M101" s="96"/>
      <c r="N101" s="96"/>
      <c r="O101" s="96"/>
      <c r="P101" s="96"/>
      <c r="Q101" s="96"/>
      <c r="R101" s="96"/>
      <c r="S101" s="96"/>
    </row>
    <row r="102" ht="12.75" customHeight="1">
      <c r="A102" s="137">
        <v>99.0</v>
      </c>
      <c r="B102" s="134" t="str">
        <f t="array" ref="B102">IF(ISNUMBER($I102),INDEX(Registrace!$G$4:$G$23,$I102),"")</f>
        <v/>
      </c>
      <c r="C102" s="134" t="str">
        <f t="array" ref="C102">IF(ISNUMBER($I102),INDEX('Výpočty'!$F$4:$F$63,$I102),"")</f>
        <v/>
      </c>
      <c r="D102" s="135" t="str">
        <f t="array" ref="D102">IF(ISNUMBER($I102),INDEX('Výpočty'!P$4:P$63,$I102),"")</f>
        <v/>
      </c>
      <c r="E102" s="134" t="str">
        <f t="array" ref="E102">IF(ISNUMBER($I102),INDEX('Výpočty'!$G$4:$G$63,$I102),"")</f>
        <v/>
      </c>
      <c r="F102" s="130" t="str">
        <f t="array" ref="F102">IF(ISNUMBER($I102),INDEX('Výpočty'!$B$4:$B$63,$I102)&amp;" - "&amp;TEXT(INDEX('Výpočty'!$C$4:$C$63,$I102),"hh:mm"),"")</f>
        <v/>
      </c>
      <c r="G102" s="136"/>
      <c r="H102" s="116" t="str">
        <f t="array" ref="H102">IF(ISNUMBER($I102),INDEX('Výpočty'!I$4:I$63,$I102),"")</f>
        <v/>
      </c>
      <c r="I102" s="114" t="str">
        <f t="shared" si="1"/>
        <v>#N/A</v>
      </c>
      <c r="J102" s="96"/>
      <c r="K102" s="96"/>
      <c r="L102" s="96"/>
      <c r="M102" s="96"/>
      <c r="N102" s="96"/>
      <c r="O102" s="96"/>
      <c r="P102" s="96"/>
      <c r="Q102" s="96"/>
      <c r="R102" s="96"/>
      <c r="S102" s="96"/>
    </row>
    <row r="103" ht="12.75" customHeight="1">
      <c r="A103" s="137">
        <v>100.0</v>
      </c>
      <c r="B103" s="134" t="str">
        <f t="array" ref="B103">IF(ISNUMBER($I103),INDEX(Registrace!$G$4:$G$23,$I103),"")</f>
        <v/>
      </c>
      <c r="C103" s="134" t="str">
        <f t="array" ref="C103">IF(ISNUMBER($I103),INDEX('Výpočty'!$F$4:$F$63,$I103),"")</f>
        <v/>
      </c>
      <c r="D103" s="135" t="str">
        <f t="array" ref="D103">IF(ISNUMBER($I103),INDEX('Výpočty'!P$4:P$63,$I103),"")</f>
        <v/>
      </c>
      <c r="E103" s="134" t="str">
        <f t="array" ref="E103">IF(ISNUMBER($I103),INDEX('Výpočty'!$G$4:$G$63,$I103),"")</f>
        <v/>
      </c>
      <c r="F103" s="130" t="str">
        <f t="array" ref="F103">IF(ISNUMBER($I103),INDEX('Výpočty'!$B$4:$B$63,$I103)&amp;" - "&amp;TEXT(INDEX('Výpočty'!$C$4:$C$63,$I103),"hh:mm"),"")</f>
        <v/>
      </c>
      <c r="G103" s="136"/>
      <c r="H103" s="116" t="str">
        <f t="array" ref="H103">IF(ISNUMBER($I103),INDEX('Výpočty'!I$4:I$63,$I103),"")</f>
        <v/>
      </c>
      <c r="I103" s="114" t="str">
        <f t="shared" si="1"/>
        <v>#N/A</v>
      </c>
      <c r="J103" s="96"/>
      <c r="K103" s="96"/>
      <c r="L103" s="96"/>
      <c r="M103" s="96"/>
      <c r="N103" s="96"/>
      <c r="O103" s="96"/>
      <c r="P103" s="96"/>
      <c r="Q103" s="96"/>
      <c r="R103" s="96"/>
      <c r="S103" s="96"/>
    </row>
    <row r="104" ht="12.75" customHeight="1">
      <c r="A104" s="137">
        <v>101.0</v>
      </c>
      <c r="B104" s="134" t="str">
        <f t="array" ref="B104">IF(ISNUMBER($I104),INDEX(Registrace!$G$4:$G$23,$I104),"")</f>
        <v/>
      </c>
      <c r="C104" s="134" t="str">
        <f t="array" ref="C104">IF(ISNUMBER($I104),INDEX('Výpočty'!$F$4:$F$63,$I104),"")</f>
        <v/>
      </c>
      <c r="D104" s="135" t="str">
        <f t="array" ref="D104">IF(ISNUMBER($I104),INDEX('Výpočty'!P$4:P$63,$I104),"")</f>
        <v/>
      </c>
      <c r="E104" s="134" t="str">
        <f t="array" ref="E104">IF(ISNUMBER($I104),INDEX('Výpočty'!$G$4:$G$63,$I104),"")</f>
        <v/>
      </c>
      <c r="F104" s="130" t="str">
        <f t="array" ref="F104">IF(ISNUMBER($I104),INDEX('Výpočty'!$B$4:$B$63,$I104)&amp;" - "&amp;TEXT(INDEX('Výpočty'!$C$4:$C$63,$I104),"hh:mm"),"")</f>
        <v/>
      </c>
      <c r="G104" s="136"/>
      <c r="H104" s="116" t="str">
        <f t="array" ref="H104">IF(ISNUMBER($I104),INDEX('Výpočty'!I$4:I$63,$I104),"")</f>
        <v/>
      </c>
      <c r="I104" s="114" t="str">
        <f t="shared" si="1"/>
        <v>#N/A</v>
      </c>
      <c r="J104" s="96"/>
      <c r="K104" s="96"/>
      <c r="L104" s="96"/>
      <c r="M104" s="96"/>
      <c r="N104" s="96"/>
      <c r="O104" s="96"/>
      <c r="P104" s="96"/>
      <c r="Q104" s="96"/>
      <c r="R104" s="96"/>
      <c r="S104" s="96"/>
    </row>
    <row r="105" ht="12.75" customHeight="1">
      <c r="A105" s="137">
        <v>102.0</v>
      </c>
      <c r="B105" s="134" t="str">
        <f t="array" ref="B105">IF(ISNUMBER($I105),INDEX(Registrace!$G$4:$G$23,$I105),"")</f>
        <v/>
      </c>
      <c r="C105" s="134" t="str">
        <f t="array" ref="C105">IF(ISNUMBER($I105),INDEX('Výpočty'!$F$4:$F$63,$I105),"")</f>
        <v/>
      </c>
      <c r="D105" s="135" t="str">
        <f t="array" ref="D105">IF(ISNUMBER($I105),INDEX('Výpočty'!P$4:P$63,$I105),"")</f>
        <v/>
      </c>
      <c r="E105" s="134" t="str">
        <f t="array" ref="E105">IF(ISNUMBER($I105),INDEX('Výpočty'!$G$4:$G$63,$I105),"")</f>
        <v/>
      </c>
      <c r="F105" s="130" t="str">
        <f t="array" ref="F105">IF(ISNUMBER($I105),INDEX('Výpočty'!$B$4:$B$63,$I105)&amp;" - "&amp;TEXT(INDEX('Výpočty'!$C$4:$C$63,$I105),"hh:mm"),"")</f>
        <v/>
      </c>
      <c r="G105" s="136"/>
      <c r="H105" s="116" t="str">
        <f t="array" ref="H105">IF(ISNUMBER($I105),INDEX('Výpočty'!I$4:I$63,$I105),"")</f>
        <v/>
      </c>
      <c r="I105" s="114" t="str">
        <f t="shared" si="1"/>
        <v>#N/A</v>
      </c>
      <c r="J105" s="96"/>
      <c r="K105" s="96"/>
      <c r="L105" s="96"/>
      <c r="M105" s="96"/>
      <c r="N105" s="96"/>
      <c r="O105" s="96"/>
      <c r="P105" s="96"/>
      <c r="Q105" s="96"/>
      <c r="R105" s="96"/>
      <c r="S105" s="96"/>
    </row>
    <row r="106" ht="12.75" customHeight="1">
      <c r="A106" s="137">
        <v>103.0</v>
      </c>
      <c r="B106" s="134" t="str">
        <f t="array" ref="B106">IF(ISNUMBER($I106),INDEX(Registrace!$G$4:$G$23,$I106),"")</f>
        <v/>
      </c>
      <c r="C106" s="134" t="str">
        <f t="array" ref="C106">IF(ISNUMBER($I106),INDEX('Výpočty'!$F$4:$F$63,$I106),"")</f>
        <v/>
      </c>
      <c r="D106" s="135" t="str">
        <f t="array" ref="D106">IF(ISNUMBER($I106),INDEX('Výpočty'!P$4:P$63,$I106),"")</f>
        <v/>
      </c>
      <c r="E106" s="134" t="str">
        <f t="array" ref="E106">IF(ISNUMBER($I106),INDEX('Výpočty'!$G$4:$G$63,$I106),"")</f>
        <v/>
      </c>
      <c r="F106" s="130" t="str">
        <f t="array" ref="F106">IF(ISNUMBER($I106),INDEX('Výpočty'!$B$4:$B$63,$I106)&amp;" - "&amp;TEXT(INDEX('Výpočty'!$C$4:$C$63,$I106),"hh:mm"),"")</f>
        <v/>
      </c>
      <c r="G106" s="136"/>
      <c r="H106" s="116" t="str">
        <f t="array" ref="H106">IF(ISNUMBER($I106),INDEX('Výpočty'!I$4:I$63,$I106),"")</f>
        <v/>
      </c>
      <c r="I106" s="114" t="str">
        <f t="shared" si="1"/>
        <v>#N/A</v>
      </c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ht="12.75" customHeight="1">
      <c r="A107" s="137">
        <v>104.0</v>
      </c>
      <c r="B107" s="134" t="str">
        <f t="array" ref="B107">IF(ISNUMBER($I107),INDEX(Registrace!$G$4:$G$23,$I107),"")</f>
        <v/>
      </c>
      <c r="C107" s="134" t="str">
        <f t="array" ref="C107">IF(ISNUMBER($I107),INDEX('Výpočty'!$F$4:$F$63,$I107),"")</f>
        <v/>
      </c>
      <c r="D107" s="135" t="str">
        <f t="array" ref="D107">IF(ISNUMBER($I107),INDEX('Výpočty'!P$4:P$63,$I107),"")</f>
        <v/>
      </c>
      <c r="E107" s="134" t="str">
        <f t="array" ref="E107">IF(ISNUMBER($I107),INDEX('Výpočty'!$G$4:$G$63,$I107),"")</f>
        <v/>
      </c>
      <c r="F107" s="130" t="str">
        <f t="array" ref="F107">IF(ISNUMBER($I107),INDEX('Výpočty'!$B$4:$B$63,$I107)&amp;" - "&amp;TEXT(INDEX('Výpočty'!$C$4:$C$63,$I107),"hh:mm"),"")</f>
        <v/>
      </c>
      <c r="G107" s="136"/>
      <c r="H107" s="116" t="str">
        <f t="array" ref="H107">IF(ISNUMBER($I107),INDEX('Výpočty'!I$4:I$63,$I107),"")</f>
        <v/>
      </c>
      <c r="I107" s="114" t="str">
        <f t="shared" si="1"/>
        <v>#N/A</v>
      </c>
      <c r="J107" s="96"/>
      <c r="K107" s="96"/>
      <c r="L107" s="96"/>
      <c r="M107" s="96"/>
      <c r="N107" s="96"/>
      <c r="O107" s="96"/>
      <c r="P107" s="96"/>
      <c r="Q107" s="96"/>
      <c r="R107" s="96"/>
      <c r="S107" s="96"/>
    </row>
    <row r="108" ht="12.75" customHeight="1">
      <c r="A108" s="137">
        <v>105.0</v>
      </c>
      <c r="B108" s="134" t="str">
        <f t="array" ref="B108">IF(ISNUMBER($I108),INDEX(Registrace!$G$4:$G$23,$I108),"")</f>
        <v/>
      </c>
      <c r="C108" s="134" t="str">
        <f t="array" ref="C108">IF(ISNUMBER($I108),INDEX('Výpočty'!$F$4:$F$63,$I108),"")</f>
        <v/>
      </c>
      <c r="D108" s="135" t="str">
        <f t="array" ref="D108">IF(ISNUMBER($I108),INDEX('Výpočty'!P$4:P$63,$I108),"")</f>
        <v/>
      </c>
      <c r="E108" s="134" t="str">
        <f t="array" ref="E108">IF(ISNUMBER($I108),INDEX('Výpočty'!$G$4:$G$63,$I108),"")</f>
        <v/>
      </c>
      <c r="F108" s="130" t="str">
        <f t="array" ref="F108">IF(ISNUMBER($I108),INDEX('Výpočty'!$B$4:$B$63,$I108)&amp;" - "&amp;TEXT(INDEX('Výpočty'!$C$4:$C$63,$I108),"hh:mm"),"")</f>
        <v/>
      </c>
      <c r="G108" s="136"/>
      <c r="H108" s="116" t="str">
        <f t="array" ref="H108">IF(ISNUMBER($I108),INDEX('Výpočty'!I$4:I$63,$I108),"")</f>
        <v/>
      </c>
      <c r="I108" s="114" t="str">
        <f t="shared" si="1"/>
        <v>#N/A</v>
      </c>
      <c r="J108" s="96"/>
      <c r="K108" s="96"/>
      <c r="L108" s="96"/>
      <c r="M108" s="96"/>
      <c r="N108" s="96"/>
      <c r="O108" s="96"/>
      <c r="P108" s="96"/>
      <c r="Q108" s="96"/>
      <c r="R108" s="96"/>
      <c r="S108" s="96"/>
    </row>
    <row r="109" ht="12.75" customHeight="1">
      <c r="A109" s="137">
        <v>106.0</v>
      </c>
      <c r="B109" s="134" t="str">
        <f t="array" ref="B109">IF(ISNUMBER($I109),INDEX(Registrace!$G$4:$G$23,$I109),"")</f>
        <v/>
      </c>
      <c r="C109" s="134" t="str">
        <f t="array" ref="C109">IF(ISNUMBER($I109),INDEX('Výpočty'!$F$4:$F$63,$I109),"")</f>
        <v/>
      </c>
      <c r="D109" s="135" t="str">
        <f t="array" ref="D109">IF(ISNUMBER($I109),INDEX('Výpočty'!P$4:P$63,$I109),"")</f>
        <v/>
      </c>
      <c r="E109" s="134" t="str">
        <f t="array" ref="E109">IF(ISNUMBER($I109),INDEX('Výpočty'!$G$4:$G$63,$I109),"")</f>
        <v/>
      </c>
      <c r="F109" s="130" t="str">
        <f t="array" ref="F109">IF(ISNUMBER($I109),INDEX('Výpočty'!$B$4:$B$63,$I109)&amp;" - "&amp;TEXT(INDEX('Výpočty'!$C$4:$C$63,$I109),"hh:mm"),"")</f>
        <v/>
      </c>
      <c r="G109" s="136"/>
      <c r="H109" s="116" t="str">
        <f t="array" ref="H109">IF(ISNUMBER($I109),INDEX('Výpočty'!I$4:I$63,$I109),"")</f>
        <v/>
      </c>
      <c r="I109" s="114" t="str">
        <f t="shared" si="1"/>
        <v>#N/A</v>
      </c>
      <c r="J109" s="96"/>
      <c r="K109" s="96"/>
      <c r="L109" s="96"/>
      <c r="M109" s="96"/>
      <c r="N109" s="96"/>
      <c r="O109" s="96"/>
      <c r="P109" s="96"/>
      <c r="Q109" s="96"/>
      <c r="R109" s="96"/>
      <c r="S109" s="96"/>
    </row>
    <row r="110" ht="12.75" customHeight="1">
      <c r="A110" s="137">
        <v>107.0</v>
      </c>
      <c r="B110" s="134" t="str">
        <f t="array" ref="B110">IF(ISNUMBER($I110),INDEX(Registrace!$G$4:$G$23,$I110),"")</f>
        <v/>
      </c>
      <c r="C110" s="134" t="str">
        <f t="array" ref="C110">IF(ISNUMBER($I110),INDEX('Výpočty'!$F$4:$F$63,$I110),"")</f>
        <v/>
      </c>
      <c r="D110" s="135" t="str">
        <f t="array" ref="D110">IF(ISNUMBER($I110),INDEX('Výpočty'!P$4:P$63,$I110),"")</f>
        <v/>
      </c>
      <c r="E110" s="134" t="str">
        <f t="array" ref="E110">IF(ISNUMBER($I110),INDEX('Výpočty'!$G$4:$G$63,$I110),"")</f>
        <v/>
      </c>
      <c r="F110" s="130" t="str">
        <f t="array" ref="F110">IF(ISNUMBER($I110),INDEX('Výpočty'!$B$4:$B$63,$I110)&amp;" - "&amp;TEXT(INDEX('Výpočty'!$C$4:$C$63,$I110),"hh:mm"),"")</f>
        <v/>
      </c>
      <c r="G110" s="136"/>
      <c r="H110" s="116" t="str">
        <f t="array" ref="H110">IF(ISNUMBER($I110),INDEX('Výpočty'!I$4:I$63,$I110),"")</f>
        <v/>
      </c>
      <c r="I110" s="114" t="str">
        <f t="shared" si="1"/>
        <v>#N/A</v>
      </c>
      <c r="J110" s="96"/>
      <c r="K110" s="96"/>
      <c r="L110" s="96"/>
      <c r="M110" s="96"/>
      <c r="N110" s="96"/>
      <c r="O110" s="96"/>
      <c r="P110" s="96"/>
      <c r="Q110" s="96"/>
      <c r="R110" s="96"/>
      <c r="S110" s="96"/>
    </row>
    <row r="111" ht="12.75" customHeight="1">
      <c r="A111" s="137">
        <v>108.0</v>
      </c>
      <c r="B111" s="134" t="str">
        <f t="array" ref="B111">IF(ISNUMBER($I111),INDEX(Registrace!$G$4:$G$23,$I111),"")</f>
        <v/>
      </c>
      <c r="C111" s="134" t="str">
        <f t="array" ref="C111">IF(ISNUMBER($I111),INDEX('Výpočty'!$F$4:$F$63,$I111),"")</f>
        <v/>
      </c>
      <c r="D111" s="135" t="str">
        <f t="array" ref="D111">IF(ISNUMBER($I111),INDEX('Výpočty'!P$4:P$63,$I111),"")</f>
        <v/>
      </c>
      <c r="E111" s="134" t="str">
        <f t="array" ref="E111">IF(ISNUMBER($I111),INDEX('Výpočty'!$G$4:$G$63,$I111),"")</f>
        <v/>
      </c>
      <c r="F111" s="130" t="str">
        <f t="array" ref="F111">IF(ISNUMBER($I111),INDEX('Výpočty'!$B$4:$B$63,$I111)&amp;" - "&amp;TEXT(INDEX('Výpočty'!$C$4:$C$63,$I111),"hh:mm"),"")</f>
        <v/>
      </c>
      <c r="G111" s="136"/>
      <c r="H111" s="116" t="str">
        <f t="array" ref="H111">IF(ISNUMBER($I111),INDEX('Výpočty'!I$4:I$63,$I111),"")</f>
        <v/>
      </c>
      <c r="I111" s="114" t="str">
        <f t="shared" si="1"/>
        <v>#N/A</v>
      </c>
      <c r="J111" s="96"/>
      <c r="K111" s="96"/>
      <c r="L111" s="96"/>
      <c r="M111" s="96"/>
      <c r="N111" s="96"/>
      <c r="O111" s="96"/>
      <c r="P111" s="96"/>
      <c r="Q111" s="96"/>
      <c r="R111" s="96"/>
      <c r="S111" s="96"/>
    </row>
    <row r="112" ht="12.75" customHeight="1">
      <c r="A112" s="137">
        <v>109.0</v>
      </c>
      <c r="B112" s="134" t="str">
        <f t="array" ref="B112">IF(ISNUMBER($I112),INDEX(Registrace!$G$4:$G$23,$I112),"")</f>
        <v/>
      </c>
      <c r="C112" s="134" t="str">
        <f t="array" ref="C112">IF(ISNUMBER($I112),INDEX('Výpočty'!$F$4:$F$63,$I112),"")</f>
        <v/>
      </c>
      <c r="D112" s="135" t="str">
        <f t="array" ref="D112">IF(ISNUMBER($I112),INDEX('Výpočty'!P$4:P$63,$I112),"")</f>
        <v/>
      </c>
      <c r="E112" s="134" t="str">
        <f t="array" ref="E112">IF(ISNUMBER($I112),INDEX('Výpočty'!$G$4:$G$63,$I112),"")</f>
        <v/>
      </c>
      <c r="F112" s="130" t="str">
        <f t="array" ref="F112">IF(ISNUMBER($I112),INDEX('Výpočty'!$B$4:$B$63,$I112)&amp;" - "&amp;TEXT(INDEX('Výpočty'!$C$4:$C$63,$I112),"hh:mm"),"")</f>
        <v/>
      </c>
      <c r="G112" s="136"/>
      <c r="H112" s="116" t="str">
        <f t="array" ref="H112">IF(ISNUMBER($I112),INDEX('Výpočty'!I$4:I$63,$I112),"")</f>
        <v/>
      </c>
      <c r="I112" s="114" t="str">
        <f t="shared" si="1"/>
        <v>#N/A</v>
      </c>
      <c r="J112" s="96"/>
      <c r="K112" s="96"/>
      <c r="L112" s="96"/>
      <c r="M112" s="96"/>
      <c r="N112" s="96"/>
      <c r="O112" s="96"/>
      <c r="P112" s="96"/>
      <c r="Q112" s="96"/>
      <c r="R112" s="96"/>
      <c r="S112" s="96"/>
    </row>
    <row r="113" ht="12.75" customHeight="1">
      <c r="A113" s="137">
        <v>110.0</v>
      </c>
      <c r="B113" s="134" t="str">
        <f t="array" ref="B113">IF(ISNUMBER($I113),INDEX(Registrace!$G$4:$G$23,$I113),"")</f>
        <v/>
      </c>
      <c r="C113" s="134" t="str">
        <f t="array" ref="C113">IF(ISNUMBER($I113),INDEX('Výpočty'!$F$4:$F$63,$I113),"")</f>
        <v/>
      </c>
      <c r="D113" s="135" t="str">
        <f t="array" ref="D113">IF(ISNUMBER($I113),INDEX('Výpočty'!P$4:P$63,$I113),"")</f>
        <v/>
      </c>
      <c r="E113" s="134" t="str">
        <f t="array" ref="E113">IF(ISNUMBER($I113),INDEX('Výpočty'!$G$4:$G$63,$I113),"")</f>
        <v/>
      </c>
      <c r="F113" s="130" t="str">
        <f t="array" ref="F113">IF(ISNUMBER($I113),INDEX('Výpočty'!$B$4:$B$63,$I113)&amp;" - "&amp;TEXT(INDEX('Výpočty'!$C$4:$C$63,$I113),"hh:mm"),"")</f>
        <v/>
      </c>
      <c r="G113" s="136"/>
      <c r="H113" s="116" t="str">
        <f t="array" ref="H113">IF(ISNUMBER($I113),INDEX('Výpočty'!I$4:I$63,$I113),"")</f>
        <v/>
      </c>
      <c r="I113" s="114" t="str">
        <f t="shared" si="1"/>
        <v>#N/A</v>
      </c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ht="12.75" customHeight="1">
      <c r="A114" s="137">
        <v>111.0</v>
      </c>
      <c r="B114" s="134" t="str">
        <f t="array" ref="B114">IF(ISNUMBER($I114),INDEX(Registrace!$G$4:$G$23,$I114),"")</f>
        <v/>
      </c>
      <c r="C114" s="134" t="str">
        <f t="array" ref="C114">IF(ISNUMBER($I114),INDEX('Výpočty'!$F$4:$F$63,$I114),"")</f>
        <v/>
      </c>
      <c r="D114" s="135" t="str">
        <f t="array" ref="D114">IF(ISNUMBER($I114),INDEX('Výpočty'!P$4:P$63,$I114),"")</f>
        <v/>
      </c>
      <c r="E114" s="134" t="str">
        <f t="array" ref="E114">IF(ISNUMBER($I114),INDEX('Výpočty'!$G$4:$G$63,$I114),"")</f>
        <v/>
      </c>
      <c r="F114" s="130" t="str">
        <f t="array" ref="F114">IF(ISNUMBER($I114),INDEX('Výpočty'!$B$4:$B$63,$I114)&amp;" - "&amp;TEXT(INDEX('Výpočty'!$C$4:$C$63,$I114),"hh:mm"),"")</f>
        <v/>
      </c>
      <c r="G114" s="136"/>
      <c r="H114" s="116" t="str">
        <f t="array" ref="H114">IF(ISNUMBER($I114),INDEX('Výpočty'!I$4:I$63,$I114),"")</f>
        <v/>
      </c>
      <c r="I114" s="114" t="str">
        <f t="shared" si="1"/>
        <v>#N/A</v>
      </c>
      <c r="J114" s="96"/>
      <c r="K114" s="96"/>
      <c r="L114" s="96"/>
      <c r="M114" s="96"/>
      <c r="N114" s="96"/>
      <c r="O114" s="96"/>
      <c r="P114" s="96"/>
      <c r="Q114" s="96"/>
      <c r="R114" s="96"/>
      <c r="S114" s="96"/>
    </row>
    <row r="115" ht="12.75" customHeight="1">
      <c r="A115" s="137">
        <v>112.0</v>
      </c>
      <c r="B115" s="134" t="str">
        <f t="array" ref="B115">IF(ISNUMBER($I115),INDEX(Registrace!$G$4:$G$23,$I115),"")</f>
        <v/>
      </c>
      <c r="C115" s="134" t="str">
        <f t="array" ref="C115">IF(ISNUMBER($I115),INDEX('Výpočty'!$F$4:$F$63,$I115),"")</f>
        <v/>
      </c>
      <c r="D115" s="135" t="str">
        <f t="array" ref="D115">IF(ISNUMBER($I115),INDEX('Výpočty'!P$4:P$63,$I115),"")</f>
        <v/>
      </c>
      <c r="E115" s="134" t="str">
        <f t="array" ref="E115">IF(ISNUMBER($I115),INDEX('Výpočty'!$G$4:$G$63,$I115),"")</f>
        <v/>
      </c>
      <c r="F115" s="130" t="str">
        <f t="array" ref="F115">IF(ISNUMBER($I115),INDEX('Výpočty'!$B$4:$B$63,$I115)&amp;" - "&amp;TEXT(INDEX('Výpočty'!$C$4:$C$63,$I115),"hh:mm"),"")</f>
        <v/>
      </c>
      <c r="G115" s="136"/>
      <c r="H115" s="116" t="str">
        <f t="array" ref="H115">IF(ISNUMBER($I115),INDEX('Výpočty'!I$4:I$63,$I115),"")</f>
        <v/>
      </c>
      <c r="I115" s="114" t="str">
        <f t="shared" si="1"/>
        <v>#N/A</v>
      </c>
      <c r="J115" s="96"/>
      <c r="K115" s="96"/>
      <c r="L115" s="96"/>
      <c r="M115" s="96"/>
      <c r="N115" s="96"/>
      <c r="O115" s="96"/>
      <c r="P115" s="96"/>
      <c r="Q115" s="96"/>
      <c r="R115" s="96"/>
      <c r="S115" s="96"/>
    </row>
    <row r="116" ht="12.75" customHeight="1">
      <c r="A116" s="137">
        <v>113.0</v>
      </c>
      <c r="B116" s="134" t="str">
        <f t="array" ref="B116">IF(ISNUMBER($I116),INDEX(Registrace!$G$4:$G$23,$I116),"")</f>
        <v/>
      </c>
      <c r="C116" s="134" t="str">
        <f t="array" ref="C116">IF(ISNUMBER($I116),INDEX('Výpočty'!$F$4:$F$63,$I116),"")</f>
        <v/>
      </c>
      <c r="D116" s="135" t="str">
        <f t="array" ref="D116">IF(ISNUMBER($I116),INDEX('Výpočty'!P$4:P$63,$I116),"")</f>
        <v/>
      </c>
      <c r="E116" s="134" t="str">
        <f t="array" ref="E116">IF(ISNUMBER($I116),INDEX('Výpočty'!$G$4:$G$63,$I116),"")</f>
        <v/>
      </c>
      <c r="F116" s="130" t="str">
        <f t="array" ref="F116">IF(ISNUMBER($I116),INDEX('Výpočty'!$B$4:$B$63,$I116)&amp;" - "&amp;TEXT(INDEX('Výpočty'!$C$4:$C$63,$I116),"hh:mm"),"")</f>
        <v/>
      </c>
      <c r="G116" s="136"/>
      <c r="H116" s="116" t="str">
        <f t="array" ref="H116">IF(ISNUMBER($I116),INDEX('Výpočty'!I$4:I$63,$I116),"")</f>
        <v/>
      </c>
      <c r="I116" s="114" t="str">
        <f t="shared" si="1"/>
        <v>#N/A</v>
      </c>
      <c r="J116" s="96"/>
      <c r="K116" s="96"/>
      <c r="L116" s="96"/>
      <c r="M116" s="96"/>
      <c r="N116" s="96"/>
      <c r="O116" s="96"/>
      <c r="P116" s="96"/>
      <c r="Q116" s="96"/>
      <c r="R116" s="96"/>
      <c r="S116" s="96"/>
    </row>
    <row r="117" ht="12.75" customHeight="1">
      <c r="A117" s="137">
        <v>114.0</v>
      </c>
      <c r="B117" s="134" t="str">
        <f t="array" ref="B117">IF(ISNUMBER($I117),INDEX(Registrace!$G$4:$G$23,$I117),"")</f>
        <v/>
      </c>
      <c r="C117" s="134" t="str">
        <f t="array" ref="C117">IF(ISNUMBER($I117),INDEX('Výpočty'!$F$4:$F$63,$I117),"")</f>
        <v/>
      </c>
      <c r="D117" s="135" t="str">
        <f t="array" ref="D117">IF(ISNUMBER($I117),INDEX('Výpočty'!P$4:P$63,$I117),"")</f>
        <v/>
      </c>
      <c r="E117" s="134" t="str">
        <f t="array" ref="E117">IF(ISNUMBER($I117),INDEX('Výpočty'!$G$4:$G$63,$I117),"")</f>
        <v/>
      </c>
      <c r="F117" s="130" t="str">
        <f t="array" ref="F117">IF(ISNUMBER($I117),INDEX('Výpočty'!$B$4:$B$63,$I117)&amp;" - "&amp;TEXT(INDEX('Výpočty'!$C$4:$C$63,$I117),"hh:mm"),"")</f>
        <v/>
      </c>
      <c r="G117" s="136"/>
      <c r="H117" s="116" t="str">
        <f t="array" ref="H117">IF(ISNUMBER($I117),INDEX('Výpočty'!I$4:I$63,$I117),"")</f>
        <v/>
      </c>
      <c r="I117" s="114" t="str">
        <f t="shared" si="1"/>
        <v>#N/A</v>
      </c>
      <c r="J117" s="96"/>
      <c r="K117" s="96"/>
      <c r="L117" s="96"/>
      <c r="M117" s="96"/>
      <c r="N117" s="96"/>
      <c r="O117" s="96"/>
      <c r="P117" s="96"/>
      <c r="Q117" s="96"/>
      <c r="R117" s="96"/>
      <c r="S117" s="96"/>
    </row>
    <row r="118" ht="12.75" customHeight="1">
      <c r="A118" s="137">
        <v>115.0</v>
      </c>
      <c r="B118" s="134" t="str">
        <f t="array" ref="B118">IF(ISNUMBER($I118),INDEX(Registrace!$G$4:$G$23,$I118),"")</f>
        <v/>
      </c>
      <c r="C118" s="134" t="str">
        <f t="array" ref="C118">IF(ISNUMBER($I118),INDEX('Výpočty'!$F$4:$F$63,$I118),"")</f>
        <v/>
      </c>
      <c r="D118" s="135" t="str">
        <f t="array" ref="D118">IF(ISNUMBER($I118),INDEX('Výpočty'!P$4:P$63,$I118),"")</f>
        <v/>
      </c>
      <c r="E118" s="134" t="str">
        <f t="array" ref="E118">IF(ISNUMBER($I118),INDEX('Výpočty'!$G$4:$G$63,$I118),"")</f>
        <v/>
      </c>
      <c r="F118" s="130" t="str">
        <f t="array" ref="F118">IF(ISNUMBER($I118),INDEX('Výpočty'!$B$4:$B$63,$I118)&amp;" - "&amp;TEXT(INDEX('Výpočty'!$C$4:$C$63,$I118),"hh:mm"),"")</f>
        <v/>
      </c>
      <c r="G118" s="136"/>
      <c r="H118" s="116" t="str">
        <f t="array" ref="H118">IF(ISNUMBER($I118),INDEX('Výpočty'!I$4:I$63,$I118),"")</f>
        <v/>
      </c>
      <c r="I118" s="114" t="str">
        <f t="shared" si="1"/>
        <v>#N/A</v>
      </c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ht="12.75" customHeight="1">
      <c r="A119" s="137">
        <v>116.0</v>
      </c>
      <c r="B119" s="134" t="str">
        <f t="array" ref="B119">IF(ISNUMBER($I119),INDEX(Registrace!$G$4:$G$23,$I119),"")</f>
        <v/>
      </c>
      <c r="C119" s="134" t="str">
        <f t="array" ref="C119">IF(ISNUMBER($I119),INDEX('Výpočty'!$F$4:$F$63,$I119),"")</f>
        <v/>
      </c>
      <c r="D119" s="135" t="str">
        <f t="array" ref="D119">IF(ISNUMBER($I119),INDEX('Výpočty'!P$4:P$63,$I119),"")</f>
        <v/>
      </c>
      <c r="E119" s="134" t="str">
        <f t="array" ref="E119">IF(ISNUMBER($I119),INDEX('Výpočty'!$G$4:$G$63,$I119),"")</f>
        <v/>
      </c>
      <c r="F119" s="130" t="str">
        <f t="array" ref="F119">IF(ISNUMBER($I119),INDEX('Výpočty'!$B$4:$B$63,$I119)&amp;" - "&amp;TEXT(INDEX('Výpočty'!$C$4:$C$63,$I119),"hh:mm"),"")</f>
        <v/>
      </c>
      <c r="G119" s="136"/>
      <c r="H119" s="116" t="str">
        <f t="array" ref="H119">IF(ISNUMBER($I119),INDEX('Výpočty'!I$4:I$63,$I119),"")</f>
        <v/>
      </c>
      <c r="I119" s="114" t="str">
        <f t="shared" si="1"/>
        <v>#N/A</v>
      </c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ht="12.75" customHeight="1">
      <c r="A120" s="137">
        <v>117.0</v>
      </c>
      <c r="B120" s="134" t="str">
        <f t="array" ref="B120">IF(ISNUMBER($I120),INDEX(Registrace!$G$4:$G$23,$I120),"")</f>
        <v/>
      </c>
      <c r="C120" s="134" t="str">
        <f t="array" ref="C120">IF(ISNUMBER($I120),INDEX('Výpočty'!$F$4:$F$63,$I120),"")</f>
        <v/>
      </c>
      <c r="D120" s="135" t="str">
        <f t="array" ref="D120">IF(ISNUMBER($I120),INDEX('Výpočty'!P$4:P$63,$I120),"")</f>
        <v/>
      </c>
      <c r="E120" s="134" t="str">
        <f t="array" ref="E120">IF(ISNUMBER($I120),INDEX('Výpočty'!$G$4:$G$63,$I120),"")</f>
        <v/>
      </c>
      <c r="F120" s="130" t="str">
        <f t="array" ref="F120">IF(ISNUMBER($I120),INDEX('Výpočty'!$B$4:$B$63,$I120)&amp;" - "&amp;TEXT(INDEX('Výpočty'!$C$4:$C$63,$I120),"hh:mm"),"")</f>
        <v/>
      </c>
      <c r="G120" s="136"/>
      <c r="H120" s="116" t="str">
        <f t="array" ref="H120">IF(ISNUMBER($I120),INDEX('Výpočty'!I$4:I$63,$I120),"")</f>
        <v/>
      </c>
      <c r="I120" s="114" t="str">
        <f t="shared" si="1"/>
        <v>#N/A</v>
      </c>
      <c r="J120" s="96"/>
      <c r="K120" s="96"/>
      <c r="L120" s="96"/>
      <c r="M120" s="96"/>
      <c r="N120" s="96"/>
      <c r="O120" s="96"/>
      <c r="P120" s="96"/>
      <c r="Q120" s="96"/>
      <c r="R120" s="96"/>
      <c r="S120" s="96"/>
    </row>
    <row r="121" ht="12.75" customHeight="1">
      <c r="A121" s="137">
        <v>118.0</v>
      </c>
      <c r="B121" s="134" t="str">
        <f t="array" ref="B121">IF(ISNUMBER($I121),INDEX(Registrace!$G$4:$G$23,$I121),"")</f>
        <v/>
      </c>
      <c r="C121" s="134" t="str">
        <f t="array" ref="C121">IF(ISNUMBER($I121),INDEX('Výpočty'!$F$4:$F$63,$I121),"")</f>
        <v/>
      </c>
      <c r="D121" s="135" t="str">
        <f t="array" ref="D121">IF(ISNUMBER($I121),INDEX('Výpočty'!P$4:P$63,$I121),"")</f>
        <v/>
      </c>
      <c r="E121" s="134" t="str">
        <f t="array" ref="E121">IF(ISNUMBER($I121),INDEX('Výpočty'!$G$4:$G$63,$I121),"")</f>
        <v/>
      </c>
      <c r="F121" s="130" t="str">
        <f t="array" ref="F121">IF(ISNUMBER($I121),INDEX('Výpočty'!$B$4:$B$63,$I121)&amp;" - "&amp;TEXT(INDEX('Výpočty'!$C$4:$C$63,$I121),"hh:mm"),"")</f>
        <v/>
      </c>
      <c r="G121" s="136"/>
      <c r="H121" s="116" t="str">
        <f t="array" ref="H121">IF(ISNUMBER($I121),INDEX('Výpočty'!I$4:I$63,$I121),"")</f>
        <v/>
      </c>
      <c r="I121" s="114" t="str">
        <f t="shared" si="1"/>
        <v>#N/A</v>
      </c>
      <c r="J121" s="96"/>
      <c r="K121" s="96"/>
      <c r="L121" s="96"/>
      <c r="M121" s="96"/>
      <c r="N121" s="96"/>
      <c r="O121" s="96"/>
      <c r="P121" s="96"/>
      <c r="Q121" s="96"/>
      <c r="R121" s="96"/>
      <c r="S121" s="96"/>
    </row>
    <row r="122" ht="12.75" customHeight="1">
      <c r="A122" s="137">
        <v>119.0</v>
      </c>
      <c r="B122" s="134" t="str">
        <f t="array" ref="B122">IF(ISNUMBER($I122),INDEX(Registrace!$G$4:$G$23,$I122),"")</f>
        <v/>
      </c>
      <c r="C122" s="134" t="str">
        <f t="array" ref="C122">IF(ISNUMBER($I122),INDEX('Výpočty'!$F$4:$F$63,$I122),"")</f>
        <v/>
      </c>
      <c r="D122" s="135" t="str">
        <f t="array" ref="D122">IF(ISNUMBER($I122),INDEX('Výpočty'!P$4:P$63,$I122),"")</f>
        <v/>
      </c>
      <c r="E122" s="134" t="str">
        <f t="array" ref="E122">IF(ISNUMBER($I122),INDEX('Výpočty'!$G$4:$G$63,$I122),"")</f>
        <v/>
      </c>
      <c r="F122" s="130" t="str">
        <f t="array" ref="F122">IF(ISNUMBER($I122),INDEX('Výpočty'!$B$4:$B$63,$I122)&amp;" - "&amp;TEXT(INDEX('Výpočty'!$C$4:$C$63,$I122),"hh:mm"),"")</f>
        <v/>
      </c>
      <c r="G122" s="136"/>
      <c r="H122" s="116" t="str">
        <f t="array" ref="H122">IF(ISNUMBER($I122),INDEX('Výpočty'!I$4:I$63,$I122),"")</f>
        <v/>
      </c>
      <c r="I122" s="114" t="str">
        <f t="shared" si="1"/>
        <v>#N/A</v>
      </c>
      <c r="J122" s="96"/>
      <c r="K122" s="96"/>
      <c r="L122" s="96"/>
      <c r="M122" s="96"/>
      <c r="N122" s="96"/>
      <c r="O122" s="96"/>
      <c r="P122" s="96"/>
      <c r="Q122" s="96"/>
      <c r="R122" s="96"/>
      <c r="S122" s="96"/>
    </row>
    <row r="123" ht="12.75" customHeight="1">
      <c r="A123" s="137">
        <v>120.0</v>
      </c>
      <c r="B123" s="134" t="str">
        <f t="array" ref="B123">IF(ISNUMBER($I123),INDEX(Registrace!$G$4:$G$23,$I123),"")</f>
        <v/>
      </c>
      <c r="C123" s="134" t="str">
        <f t="array" ref="C123">IF(ISNUMBER($I123),INDEX('Výpočty'!$F$4:$F$63,$I123),"")</f>
        <v/>
      </c>
      <c r="D123" s="134" t="str">
        <f t="array" ref="D123">IF(ISNUMBER($I123),INDEX('Výpočty'!L$4:L$63,$I123),"")</f>
        <v/>
      </c>
      <c r="E123" s="134" t="str">
        <f t="array" ref="E123">IF(ISNUMBER($I123),INDEX('Výpočty'!$G$4:$G$63,$I123),"")</f>
        <v/>
      </c>
      <c r="F123" s="130" t="str">
        <f t="array" ref="F123">IF(ISNUMBER($I123),INDEX('Výpočty'!$B$4:$B$63,$I123)&amp;" - "&amp;TEXT(INDEX('Výpočty'!$C$4:$C$63,$I123),"hh:mm"),"")</f>
        <v/>
      </c>
      <c r="G123" s="136"/>
      <c r="H123" s="116" t="str">
        <f t="array" ref="H123">IF(ISNUMBER($I123),INDEX('Výpočty'!I$4:I$63,$I123),"")</f>
        <v/>
      </c>
      <c r="I123" s="114" t="str">
        <f t="shared" si="1"/>
        <v>#N/A</v>
      </c>
      <c r="J123" s="96"/>
      <c r="K123" s="96"/>
      <c r="L123" s="96"/>
      <c r="M123" s="96"/>
      <c r="N123" s="96"/>
      <c r="O123" s="96"/>
      <c r="P123" s="96"/>
      <c r="Q123" s="96"/>
      <c r="R123" s="96"/>
      <c r="S123" s="96"/>
    </row>
    <row r="124" ht="12.75" customHeight="1">
      <c r="A124" s="137">
        <v>121.0</v>
      </c>
      <c r="B124" s="134" t="str">
        <f t="array" ref="B124">IF(ISNUMBER($I124),INDEX(Registrace!$G$4:$G$23,$I124),"")</f>
        <v/>
      </c>
      <c r="C124" s="134" t="str">
        <f t="array" ref="C124">IF(ISNUMBER($I124),INDEX('Výpočty'!$F$4:$F$63,$I124),"")</f>
        <v/>
      </c>
      <c r="D124" s="134" t="str">
        <f t="array" ref="D124">IF(ISNUMBER($I124),INDEX('Výpočty'!L$4:L$63,$I124),"")</f>
        <v/>
      </c>
      <c r="E124" s="134" t="str">
        <f t="array" ref="E124">IF(ISNUMBER($I124),INDEX('Výpočty'!$G$4:$G$63,$I124),"")</f>
        <v/>
      </c>
      <c r="F124" s="130" t="str">
        <f t="array" ref="F124">IF(ISNUMBER($I124),INDEX('Výpočty'!$B$4:$B$63,$I124)&amp;" - "&amp;TEXT(INDEX('Výpočty'!$C$4:$C$63,$I124),"hh:mm"),"")</f>
        <v/>
      </c>
      <c r="G124" s="136"/>
      <c r="H124" s="116" t="str">
        <f t="array" ref="H124">IF(ISNUMBER($I124),INDEX('Výpočty'!I$4:I$63,$I124),"")</f>
        <v/>
      </c>
      <c r="I124" s="114" t="str">
        <f t="shared" si="1"/>
        <v>#N/A</v>
      </c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ht="12.75" customHeight="1">
      <c r="A125" s="137">
        <v>122.0</v>
      </c>
      <c r="B125" s="134" t="str">
        <f t="array" ref="B125">IF(ISNUMBER($I125),INDEX(Registrace!$G$4:$G$23,$I125),"")</f>
        <v/>
      </c>
      <c r="C125" s="134" t="str">
        <f t="array" ref="C125">IF(ISNUMBER($I125),INDEX('Výpočty'!$F$4:$F$63,$I125),"")</f>
        <v/>
      </c>
      <c r="D125" s="134" t="str">
        <f t="array" ref="D125">IF(ISNUMBER($I125),INDEX('Výpočty'!L$4:L$63,$I125),"")</f>
        <v/>
      </c>
      <c r="E125" s="134" t="str">
        <f t="array" ref="E125">IF(ISNUMBER($I125),INDEX('Výpočty'!$G$4:$G$63,$I125),"")</f>
        <v/>
      </c>
      <c r="F125" s="130" t="str">
        <f t="array" ref="F125">IF(ISNUMBER($I125),INDEX('Výpočty'!$B$4:$B$63,$I125)&amp;" - "&amp;TEXT(INDEX('Výpočty'!$C$4:$C$63,$I125),"hh:mm"),"")</f>
        <v/>
      </c>
      <c r="G125" s="136"/>
      <c r="H125" s="116" t="str">
        <f t="array" ref="H125">IF(ISNUMBER($I125),INDEX('Výpočty'!I$4:I$63,$I125),"")</f>
        <v/>
      </c>
      <c r="I125" s="114" t="str">
        <f t="shared" si="1"/>
        <v>#N/A</v>
      </c>
      <c r="J125" s="96"/>
      <c r="K125" s="96"/>
      <c r="L125" s="96"/>
      <c r="M125" s="96"/>
      <c r="N125" s="96"/>
      <c r="O125" s="96"/>
      <c r="P125" s="96"/>
      <c r="Q125" s="96"/>
      <c r="R125" s="96"/>
      <c r="S125" s="96"/>
    </row>
    <row r="126" ht="12.75" customHeight="1">
      <c r="A126" s="137">
        <v>123.0</v>
      </c>
      <c r="B126" s="134" t="str">
        <f t="array" ref="B126">IF(ISNUMBER($I126),INDEX(Registrace!$G$4:$G$23,$I126),"")</f>
        <v/>
      </c>
      <c r="C126" s="134" t="str">
        <f t="array" ref="C126">IF(ISNUMBER($I126),INDEX('Výpočty'!$F$4:$F$63,$I126),"")</f>
        <v/>
      </c>
      <c r="D126" s="134" t="str">
        <f t="array" ref="D126">IF(ISNUMBER($I126),INDEX('Výpočty'!L$4:L$63,$I126),"")</f>
        <v/>
      </c>
      <c r="E126" s="134" t="str">
        <f t="array" ref="E126">IF(ISNUMBER($I126),INDEX('Výpočty'!$G$4:$G$63,$I126),"")</f>
        <v/>
      </c>
      <c r="F126" s="130" t="str">
        <f t="array" ref="F126">IF(ISNUMBER($I126),INDEX('Výpočty'!$B$4:$B$63,$I126)&amp;" - "&amp;TEXT(INDEX('Výpočty'!$C$4:$C$63,$I126),"hh:mm"),"")</f>
        <v/>
      </c>
      <c r="G126" s="136"/>
      <c r="H126" s="116" t="str">
        <f t="array" ref="H126">IF(ISNUMBER($I126),INDEX('Výpočty'!I$4:I$63,$I126),"")</f>
        <v/>
      </c>
      <c r="I126" s="114" t="str">
        <f t="shared" si="1"/>
        <v>#N/A</v>
      </c>
      <c r="J126" s="96"/>
      <c r="K126" s="96"/>
      <c r="L126" s="96"/>
      <c r="M126" s="96"/>
      <c r="N126" s="96"/>
      <c r="O126" s="96"/>
      <c r="P126" s="96"/>
      <c r="Q126" s="96"/>
      <c r="R126" s="96"/>
      <c r="S126" s="96"/>
    </row>
    <row r="127" ht="12.75" customHeight="1">
      <c r="A127" s="137">
        <v>124.0</v>
      </c>
      <c r="B127" s="134" t="str">
        <f t="array" ref="B127">IF(ISNUMBER($I127),INDEX(Registrace!$G$4:$G$23,$I127),"")</f>
        <v/>
      </c>
      <c r="C127" s="134" t="str">
        <f t="array" ref="C127">IF(ISNUMBER($I127),INDEX('Výpočty'!$F$4:$F$63,$I127),"")</f>
        <v/>
      </c>
      <c r="D127" s="134" t="str">
        <f t="array" ref="D127">IF(ISNUMBER($I127),INDEX('Výpočty'!L$4:L$63,$I127),"")</f>
        <v/>
      </c>
      <c r="E127" s="134" t="str">
        <f t="array" ref="E127">IF(ISNUMBER($I127),INDEX('Výpočty'!$G$4:$G$63,$I127),"")</f>
        <v/>
      </c>
      <c r="F127" s="130" t="str">
        <f t="array" ref="F127">IF(ISNUMBER($I127),INDEX('Výpočty'!$B$4:$B$63,$I127)&amp;" - "&amp;TEXT(INDEX('Výpočty'!$C$4:$C$63,$I127),"hh:mm"),"")</f>
        <v/>
      </c>
      <c r="G127" s="136"/>
      <c r="H127" s="116" t="str">
        <f t="array" ref="H127">IF(ISNUMBER($I127),INDEX('Výpočty'!I$4:I$63,$I127),"")</f>
        <v/>
      </c>
      <c r="I127" s="114" t="str">
        <f t="shared" si="1"/>
        <v>#N/A</v>
      </c>
      <c r="J127" s="96"/>
      <c r="K127" s="96"/>
      <c r="L127" s="96"/>
      <c r="M127" s="96"/>
      <c r="N127" s="96"/>
      <c r="O127" s="96"/>
      <c r="P127" s="96"/>
      <c r="Q127" s="96"/>
      <c r="R127" s="96"/>
      <c r="S127" s="96"/>
    </row>
    <row r="128" ht="12.75" customHeight="1">
      <c r="A128" s="137">
        <v>125.0</v>
      </c>
      <c r="B128" s="134" t="str">
        <f t="array" ref="B128">IF(ISNUMBER($I128),INDEX(Registrace!$G$4:$G$23,$I128),"")</f>
        <v/>
      </c>
      <c r="C128" s="134" t="str">
        <f t="array" ref="C128">IF(ISNUMBER($I128),INDEX('Výpočty'!$F$4:$F$63,$I128),"")</f>
        <v/>
      </c>
      <c r="D128" s="134" t="str">
        <f t="array" ref="D128">IF(ISNUMBER($I128),INDEX('Výpočty'!L$4:L$63,$I128),"")</f>
        <v/>
      </c>
      <c r="E128" s="134" t="str">
        <f t="array" ref="E128">IF(ISNUMBER($I128),INDEX('Výpočty'!$G$4:$G$63,$I128),"")</f>
        <v/>
      </c>
      <c r="F128" s="130" t="str">
        <f t="array" ref="F128">IF(ISNUMBER($I128),INDEX('Výpočty'!$B$4:$B$63,$I128)&amp;" - "&amp;TEXT(INDEX('Výpočty'!$C$4:$C$63,$I128),"hh:mm"),"")</f>
        <v/>
      </c>
      <c r="G128" s="136"/>
      <c r="H128" s="116" t="str">
        <f t="array" ref="H128">IF(ISNUMBER($I128),INDEX('Výpočty'!I$4:I$63,$I128),"")</f>
        <v/>
      </c>
      <c r="I128" s="114" t="str">
        <f t="shared" si="1"/>
        <v>#N/A</v>
      </c>
      <c r="J128" s="96"/>
      <c r="K128" s="96"/>
      <c r="L128" s="96"/>
      <c r="M128" s="96"/>
      <c r="N128" s="96"/>
      <c r="O128" s="96"/>
      <c r="P128" s="96"/>
      <c r="Q128" s="96"/>
      <c r="R128" s="96"/>
      <c r="S128" s="96"/>
    </row>
    <row r="129" ht="12.75" customHeight="1">
      <c r="A129" s="137">
        <v>126.0</v>
      </c>
      <c r="B129" s="134" t="str">
        <f t="array" ref="B129">IF(ISNUMBER($I129),INDEX(Registrace!$G$4:$G$23,$I129),"")</f>
        <v/>
      </c>
      <c r="C129" s="134" t="str">
        <f t="array" ref="C129">IF(ISNUMBER($I129),INDEX('Výpočty'!$F$4:$F$63,$I129),"")</f>
        <v/>
      </c>
      <c r="D129" s="134" t="str">
        <f t="array" ref="D129">IF(ISNUMBER($I129),INDEX('Výpočty'!L$4:L$63,$I129),"")</f>
        <v/>
      </c>
      <c r="E129" s="134" t="str">
        <f t="array" ref="E129">IF(ISNUMBER($I129),INDEX('Výpočty'!$G$4:$G$63,$I129),"")</f>
        <v/>
      </c>
      <c r="F129" s="130" t="str">
        <f t="array" ref="F129">IF(ISNUMBER($I129),INDEX('Výpočty'!$B$4:$B$63,$I129)&amp;" - "&amp;TEXT(INDEX('Výpočty'!$C$4:$C$63,$I129),"hh:mm"),"")</f>
        <v/>
      </c>
      <c r="G129" s="136"/>
      <c r="H129" s="116" t="str">
        <f t="array" ref="H129">IF(ISNUMBER($I129),INDEX('Výpočty'!I$4:I$63,$I129),"")</f>
        <v/>
      </c>
      <c r="I129" s="114" t="str">
        <f t="shared" si="1"/>
        <v>#N/A</v>
      </c>
      <c r="J129" s="96"/>
      <c r="K129" s="96"/>
      <c r="L129" s="96"/>
      <c r="M129" s="96"/>
      <c r="N129" s="96"/>
      <c r="O129" s="96"/>
      <c r="P129" s="96"/>
      <c r="Q129" s="96"/>
      <c r="R129" s="96"/>
      <c r="S129" s="96"/>
    </row>
    <row r="130" ht="12.75" customHeight="1">
      <c r="A130" s="137">
        <v>127.0</v>
      </c>
      <c r="B130" s="134" t="str">
        <f t="array" ref="B130">IF(ISNUMBER($I130),INDEX(Registrace!$G$4:$G$23,$I130),"")</f>
        <v/>
      </c>
      <c r="C130" s="134" t="str">
        <f t="array" ref="C130">IF(ISNUMBER($I130),INDEX('Výpočty'!$F$4:$F$63,$I130),"")</f>
        <v/>
      </c>
      <c r="D130" s="134" t="str">
        <f t="array" ref="D130">IF(ISNUMBER($I130),INDEX('Výpočty'!L$4:L$63,$I130),"")</f>
        <v/>
      </c>
      <c r="E130" s="134" t="str">
        <f t="array" ref="E130">IF(ISNUMBER($I130),INDEX('Výpočty'!$G$4:$G$63,$I130),"")</f>
        <v/>
      </c>
      <c r="F130" s="130" t="str">
        <f t="array" ref="F130">IF(ISNUMBER($I130),INDEX('Výpočty'!$B$4:$B$63,$I130)&amp;" - "&amp;TEXT(INDEX('Výpočty'!$C$4:$C$63,$I130),"hh:mm"),"")</f>
        <v/>
      </c>
      <c r="G130" s="136"/>
      <c r="H130" s="116" t="str">
        <f t="array" ref="H130">IF(ISNUMBER($I130),INDEX('Výpočty'!I$4:I$63,$I130),"")</f>
        <v/>
      </c>
      <c r="I130" s="114" t="str">
        <f t="shared" si="1"/>
        <v>#N/A</v>
      </c>
      <c r="J130" s="96"/>
      <c r="K130" s="96"/>
      <c r="L130" s="96"/>
      <c r="M130" s="96"/>
      <c r="N130" s="96"/>
      <c r="O130" s="96"/>
      <c r="P130" s="96"/>
      <c r="Q130" s="96"/>
      <c r="R130" s="96"/>
      <c r="S130" s="96"/>
    </row>
    <row r="131" ht="12.75" customHeight="1">
      <c r="A131" s="137">
        <v>128.0</v>
      </c>
      <c r="B131" s="134" t="str">
        <f t="array" ref="B131">IF(ISNUMBER($I131),INDEX(Registrace!$G$4:$G$23,$I131),"")</f>
        <v/>
      </c>
      <c r="C131" s="134" t="str">
        <f t="array" ref="C131">IF(ISNUMBER($I131),INDEX('Výpočty'!$F$4:$F$63,$I131),"")</f>
        <v/>
      </c>
      <c r="D131" s="134" t="str">
        <f t="array" ref="D131">IF(ISNUMBER($I131),INDEX('Výpočty'!L$4:L$63,$I131),"")</f>
        <v/>
      </c>
      <c r="E131" s="134" t="str">
        <f t="array" ref="E131">IF(ISNUMBER($I131),INDEX('Výpočty'!$G$4:$G$63,$I131),"")</f>
        <v/>
      </c>
      <c r="F131" s="130" t="str">
        <f t="array" ref="F131">IF(ISNUMBER($I131),INDEX('Výpočty'!$B$4:$B$63,$I131)&amp;" - "&amp;TEXT(INDEX('Výpočty'!$C$4:$C$63,$I131),"hh:mm"),"")</f>
        <v/>
      </c>
      <c r="G131" s="136"/>
      <c r="H131" s="116" t="str">
        <f t="array" ref="H131">IF(ISNUMBER($I131),INDEX('Výpočty'!I$4:I$63,$I131),"")</f>
        <v/>
      </c>
      <c r="I131" s="114" t="str">
        <f t="shared" si="1"/>
        <v>#N/A</v>
      </c>
      <c r="J131" s="96"/>
      <c r="K131" s="96"/>
      <c r="L131" s="96"/>
      <c r="M131" s="96"/>
      <c r="N131" s="96"/>
      <c r="O131" s="96"/>
      <c r="P131" s="96"/>
      <c r="Q131" s="96"/>
      <c r="R131" s="96"/>
      <c r="S131" s="96"/>
    </row>
    <row r="132" ht="12.75" customHeight="1">
      <c r="A132" s="137">
        <v>129.0</v>
      </c>
      <c r="B132" s="134" t="str">
        <f t="array" ref="B132">IF(ISNUMBER($I132),INDEX(Registrace!$G$4:$G$23,$I132),"")</f>
        <v/>
      </c>
      <c r="C132" s="134" t="str">
        <f t="array" ref="C132">IF(ISNUMBER($I132),INDEX('Výpočty'!$F$4:$F$63,$I132),"")</f>
        <v/>
      </c>
      <c r="D132" s="134" t="str">
        <f t="array" ref="D132">IF(ISNUMBER($I132),INDEX('Výpočty'!L$4:L$63,$I132),"")</f>
        <v/>
      </c>
      <c r="E132" s="134" t="str">
        <f t="array" ref="E132">IF(ISNUMBER($I132),INDEX('Výpočty'!$G$4:$G$63,$I132),"")</f>
        <v/>
      </c>
      <c r="F132" s="130" t="str">
        <f t="array" ref="F132">IF(ISNUMBER($I132),INDEX('Výpočty'!$B$4:$B$63,$I132)&amp;" - "&amp;TEXT(INDEX('Výpočty'!$C$4:$C$63,$I132),"hh:mm"),"")</f>
        <v/>
      </c>
      <c r="G132" s="136"/>
      <c r="H132" s="116" t="str">
        <f t="array" ref="H132">IF(ISNUMBER($I132),INDEX('Výpočty'!I$4:I$63,$I132),"")</f>
        <v/>
      </c>
      <c r="I132" s="114" t="str">
        <f t="shared" si="1"/>
        <v>#N/A</v>
      </c>
      <c r="J132" s="96"/>
      <c r="K132" s="96"/>
      <c r="L132" s="96"/>
      <c r="M132" s="96"/>
      <c r="N132" s="96"/>
      <c r="O132" s="96"/>
      <c r="P132" s="96"/>
      <c r="Q132" s="96"/>
      <c r="R132" s="96"/>
      <c r="S132" s="96"/>
    </row>
    <row r="133" ht="12.75" customHeight="1">
      <c r="A133" s="137">
        <v>130.0</v>
      </c>
      <c r="B133" s="134" t="str">
        <f t="array" ref="B133">IF(ISNUMBER($I133),INDEX(Registrace!$G$4:$G$23,$I133),"")</f>
        <v/>
      </c>
      <c r="C133" s="134" t="str">
        <f t="array" ref="C133">IF(ISNUMBER($I133),INDEX('Výpočty'!$F$4:$F$63,$I133),"")</f>
        <v/>
      </c>
      <c r="D133" s="134" t="str">
        <f t="array" ref="D133">IF(ISNUMBER($I133),INDEX('Výpočty'!L$4:L$63,$I133),"")</f>
        <v/>
      </c>
      <c r="E133" s="134" t="str">
        <f t="array" ref="E133">IF(ISNUMBER($I133),INDEX('Výpočty'!$G$4:$G$63,$I133),"")</f>
        <v/>
      </c>
      <c r="F133" s="130" t="str">
        <f t="array" ref="F133">IF(ISNUMBER($I133),INDEX('Výpočty'!$B$4:$B$63,$I133)&amp;" - "&amp;TEXT(INDEX('Výpočty'!$C$4:$C$63,$I133),"hh:mm"),"")</f>
        <v/>
      </c>
      <c r="G133" s="136"/>
      <c r="H133" s="116" t="str">
        <f t="array" ref="H133">IF(ISNUMBER($I133),INDEX('Výpočty'!I$4:I$63,$I133),"")</f>
        <v/>
      </c>
      <c r="I133" s="114" t="str">
        <f t="shared" si="1"/>
        <v>#N/A</v>
      </c>
      <c r="J133" s="96"/>
      <c r="K133" s="96"/>
      <c r="L133" s="96"/>
      <c r="M133" s="96"/>
      <c r="N133" s="96"/>
      <c r="O133" s="96"/>
      <c r="P133" s="96"/>
      <c r="Q133" s="96"/>
      <c r="R133" s="96"/>
      <c r="S133" s="96"/>
    </row>
    <row r="134" ht="12.75" customHeight="1">
      <c r="A134" s="137">
        <v>131.0</v>
      </c>
      <c r="B134" s="134" t="str">
        <f t="array" ref="B134">IF(ISNUMBER($I134),INDEX(Registrace!$G$4:$G$23,$I134),"")</f>
        <v/>
      </c>
      <c r="C134" s="134" t="str">
        <f t="array" ref="C134">IF(ISNUMBER($I134),INDEX('Výpočty'!$F$4:$F$63,$I134),"")</f>
        <v/>
      </c>
      <c r="D134" s="134" t="str">
        <f t="array" ref="D134">IF(ISNUMBER($I134),INDEX('Výpočty'!L$4:L$63,$I134),"")</f>
        <v/>
      </c>
      <c r="E134" s="134" t="str">
        <f t="array" ref="E134">IF(ISNUMBER($I134),INDEX('Výpočty'!$G$4:$G$63,$I134),"")</f>
        <v/>
      </c>
      <c r="F134" s="130" t="str">
        <f t="array" ref="F134">IF(ISNUMBER($I134),INDEX('Výpočty'!$B$4:$B$63,$I134)&amp;" - "&amp;TEXT(INDEX('Výpočty'!$C$4:$C$63,$I134),"hh:mm"),"")</f>
        <v/>
      </c>
      <c r="G134" s="136"/>
      <c r="H134" s="116" t="str">
        <f t="array" ref="H134">IF(ISNUMBER($I134),INDEX('Výpočty'!I$4:I$63,$I134),"")</f>
        <v/>
      </c>
      <c r="I134" s="114" t="str">
        <f t="shared" si="1"/>
        <v>#N/A</v>
      </c>
      <c r="J134" s="96"/>
      <c r="K134" s="96"/>
      <c r="L134" s="96"/>
      <c r="M134" s="96"/>
      <c r="N134" s="96"/>
      <c r="O134" s="96"/>
      <c r="P134" s="96"/>
      <c r="Q134" s="96"/>
      <c r="R134" s="96"/>
      <c r="S134" s="96"/>
    </row>
    <row r="135" ht="12.75" customHeight="1">
      <c r="A135" s="137">
        <v>132.0</v>
      </c>
      <c r="B135" s="134" t="str">
        <f t="array" ref="B135">IF(ISNUMBER($I135),INDEX(Registrace!$G$4:$G$23,$I135),"")</f>
        <v/>
      </c>
      <c r="C135" s="134" t="str">
        <f t="array" ref="C135">IF(ISNUMBER($I135),INDEX('Výpočty'!$F$4:$F$63,$I135),"")</f>
        <v/>
      </c>
      <c r="D135" s="134" t="str">
        <f t="array" ref="D135">IF(ISNUMBER($I135),INDEX('Výpočty'!L$4:L$63,$I135),"")</f>
        <v/>
      </c>
      <c r="E135" s="134" t="str">
        <f t="array" ref="E135">IF(ISNUMBER($I135),INDEX('Výpočty'!$G$4:$G$63,$I135),"")</f>
        <v/>
      </c>
      <c r="F135" s="130" t="str">
        <f t="array" ref="F135">IF(ISNUMBER($I135),INDEX('Výpočty'!$B$4:$B$63,$I135)&amp;" - "&amp;TEXT(INDEX('Výpočty'!$C$4:$C$63,$I135),"hh:mm"),"")</f>
        <v/>
      </c>
      <c r="G135" s="136"/>
      <c r="H135" s="116" t="str">
        <f t="array" ref="H135">IF(ISNUMBER($I135),INDEX('Výpočty'!I$4:I$63,$I135),"")</f>
        <v/>
      </c>
      <c r="I135" s="114" t="str">
        <f t="shared" si="1"/>
        <v>#N/A</v>
      </c>
      <c r="J135" s="96"/>
      <c r="K135" s="96"/>
      <c r="L135" s="96"/>
      <c r="M135" s="96"/>
      <c r="N135" s="96"/>
      <c r="O135" s="96"/>
      <c r="P135" s="96"/>
      <c r="Q135" s="96"/>
      <c r="R135" s="96"/>
      <c r="S135" s="96"/>
    </row>
    <row r="136" ht="12.75" customHeight="1">
      <c r="A136" s="137">
        <v>133.0</v>
      </c>
      <c r="B136" s="134" t="str">
        <f t="array" ref="B136">IF(ISNUMBER($I136),INDEX(Registrace!$G$4:$G$23,$I136),"")</f>
        <v/>
      </c>
      <c r="C136" s="134" t="str">
        <f t="array" ref="C136">IF(ISNUMBER($I136),INDEX('Výpočty'!$F$4:$F$63,$I136),"")</f>
        <v/>
      </c>
      <c r="D136" s="134" t="str">
        <f t="array" ref="D136">IF(ISNUMBER($I136),INDEX('Výpočty'!L$4:L$63,$I136),"")</f>
        <v/>
      </c>
      <c r="E136" s="134" t="str">
        <f t="array" ref="E136">IF(ISNUMBER($I136),INDEX('Výpočty'!$G$4:$G$63,$I136),"")</f>
        <v/>
      </c>
      <c r="F136" s="130" t="str">
        <f t="array" ref="F136">IF(ISNUMBER($I136),INDEX('Výpočty'!$B$4:$B$63,$I136)&amp;" - "&amp;TEXT(INDEX('Výpočty'!$C$4:$C$63,$I136),"hh:mm"),"")</f>
        <v/>
      </c>
      <c r="G136" s="136"/>
      <c r="H136" s="116" t="str">
        <f t="array" ref="H136">IF(ISNUMBER($I136),INDEX('Výpočty'!I$4:I$63,$I136),"")</f>
        <v/>
      </c>
      <c r="I136" s="114" t="str">
        <f t="shared" si="1"/>
        <v>#N/A</v>
      </c>
      <c r="J136" s="96"/>
      <c r="K136" s="96"/>
      <c r="L136" s="96"/>
      <c r="M136" s="96"/>
      <c r="N136" s="96"/>
      <c r="O136" s="96"/>
      <c r="P136" s="96"/>
      <c r="Q136" s="96"/>
      <c r="R136" s="96"/>
      <c r="S136" s="96"/>
    </row>
    <row r="137" ht="12.75" customHeight="1">
      <c r="A137" s="137">
        <v>134.0</v>
      </c>
      <c r="B137" s="134" t="str">
        <f t="array" ref="B137">IF(ISNUMBER($I137),INDEX(Registrace!$G$4:$G$23,$I137),"")</f>
        <v/>
      </c>
      <c r="C137" s="134" t="str">
        <f t="array" ref="C137">IF(ISNUMBER($I137),INDEX('Výpočty'!$F$4:$F$63,$I137),"")</f>
        <v/>
      </c>
      <c r="D137" s="134" t="str">
        <f t="array" ref="D137">IF(ISNUMBER($I137),INDEX('Výpočty'!L$4:L$63,$I137),"")</f>
        <v/>
      </c>
      <c r="E137" s="134" t="str">
        <f t="array" ref="E137">IF(ISNUMBER($I137),INDEX('Výpočty'!$G$4:$G$63,$I137),"")</f>
        <v/>
      </c>
      <c r="F137" s="130" t="str">
        <f t="array" ref="F137">IF(ISNUMBER($I137),INDEX('Výpočty'!$B$4:$B$63,$I137)&amp;" - "&amp;TEXT(INDEX('Výpočty'!$C$4:$C$63,$I137),"hh:mm"),"")</f>
        <v/>
      </c>
      <c r="G137" s="136"/>
      <c r="H137" s="116" t="str">
        <f t="array" ref="H137">IF(ISNUMBER($I137),INDEX('Výpočty'!I$4:I$63,$I137),"")</f>
        <v/>
      </c>
      <c r="I137" s="114" t="str">
        <f t="shared" si="1"/>
        <v>#N/A</v>
      </c>
      <c r="J137" s="96"/>
      <c r="K137" s="96"/>
      <c r="L137" s="96"/>
      <c r="M137" s="96"/>
      <c r="N137" s="96"/>
      <c r="O137" s="96"/>
      <c r="P137" s="96"/>
      <c r="Q137" s="96"/>
      <c r="R137" s="96"/>
      <c r="S137" s="96"/>
    </row>
    <row r="138" ht="12.75" customHeight="1">
      <c r="A138" s="137">
        <v>135.0</v>
      </c>
      <c r="B138" s="134" t="str">
        <f t="array" ref="B138">IF(ISNUMBER($I138),INDEX(Registrace!$G$4:$G$23,$I138),"")</f>
        <v/>
      </c>
      <c r="C138" s="134" t="str">
        <f t="array" ref="C138">IF(ISNUMBER($I138),INDEX('Výpočty'!$F$4:$F$63,$I138),"")</f>
        <v/>
      </c>
      <c r="D138" s="134" t="str">
        <f t="array" ref="D138">IF(ISNUMBER($I138),INDEX('Výpočty'!L$4:L$63,$I138),"")</f>
        <v/>
      </c>
      <c r="E138" s="134" t="str">
        <f t="array" ref="E138">IF(ISNUMBER($I138),INDEX('Výpočty'!$G$4:$G$63,$I138),"")</f>
        <v/>
      </c>
      <c r="F138" s="130" t="str">
        <f t="array" ref="F138">IF(ISNUMBER($I138),INDEX('Výpočty'!$B$4:$B$63,$I138)&amp;" - "&amp;TEXT(INDEX('Výpočty'!$C$4:$C$63,$I138),"hh:mm"),"")</f>
        <v/>
      </c>
      <c r="G138" s="136"/>
      <c r="H138" s="116" t="str">
        <f t="array" ref="H138">IF(ISNUMBER($I138),INDEX('Výpočty'!I$4:I$63,$I138),"")</f>
        <v/>
      </c>
      <c r="I138" s="114" t="str">
        <f t="shared" si="1"/>
        <v>#N/A</v>
      </c>
      <c r="J138" s="96"/>
      <c r="K138" s="96"/>
      <c r="L138" s="96"/>
      <c r="M138" s="96"/>
      <c r="N138" s="96"/>
      <c r="O138" s="96"/>
      <c r="P138" s="96"/>
      <c r="Q138" s="96"/>
      <c r="R138" s="96"/>
      <c r="S138" s="96"/>
    </row>
    <row r="139" ht="12.75" customHeight="1">
      <c r="A139" s="137">
        <v>136.0</v>
      </c>
      <c r="B139" s="134" t="str">
        <f t="array" ref="B139">IF(ISNUMBER($I139),INDEX(Registrace!$G$4:$G$23,$I139),"")</f>
        <v/>
      </c>
      <c r="C139" s="134" t="str">
        <f t="array" ref="C139">IF(ISNUMBER($I139),INDEX('Výpočty'!$F$4:$F$63,$I139),"")</f>
        <v/>
      </c>
      <c r="D139" s="134" t="str">
        <f t="array" ref="D139">IF(ISNUMBER($I139),INDEX('Výpočty'!L$4:L$63,$I139),"")</f>
        <v/>
      </c>
      <c r="E139" s="134" t="str">
        <f t="array" ref="E139">IF(ISNUMBER($I139),INDEX('Výpočty'!$G$4:$G$63,$I139),"")</f>
        <v/>
      </c>
      <c r="F139" s="130" t="str">
        <f t="array" ref="F139">IF(ISNUMBER($I139),INDEX('Výpočty'!$B$4:$B$63,$I139)&amp;" - "&amp;TEXT(INDEX('Výpočty'!$C$4:$C$63,$I139),"hh:mm"),"")</f>
        <v/>
      </c>
      <c r="G139" s="136"/>
      <c r="H139" s="116" t="str">
        <f t="array" ref="H139">IF(ISNUMBER($I139),INDEX('Výpočty'!I$4:I$63,$I139),"")</f>
        <v/>
      </c>
      <c r="I139" s="114" t="str">
        <f t="shared" si="1"/>
        <v>#N/A</v>
      </c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ht="12.75" customHeight="1">
      <c r="A140" s="137">
        <v>137.0</v>
      </c>
      <c r="B140" s="134" t="str">
        <f t="array" ref="B140">IF(ISNUMBER($I140),INDEX(Registrace!$G$4:$G$23,$I140),"")</f>
        <v/>
      </c>
      <c r="C140" s="134" t="str">
        <f t="array" ref="C140">IF(ISNUMBER($I140),INDEX('Výpočty'!$F$4:$F$63,$I140),"")</f>
        <v/>
      </c>
      <c r="D140" s="134" t="str">
        <f t="array" ref="D140">IF(ISNUMBER($I140),INDEX('Výpočty'!L$4:L$63,$I140),"")</f>
        <v/>
      </c>
      <c r="E140" s="134" t="str">
        <f t="array" ref="E140">IF(ISNUMBER($I140),INDEX('Výpočty'!$G$4:$G$63,$I140),"")</f>
        <v/>
      </c>
      <c r="F140" s="130" t="str">
        <f t="array" ref="F140">IF(ISNUMBER($I140),INDEX('Výpočty'!$B$4:$B$63,$I140)&amp;" - "&amp;TEXT(INDEX('Výpočty'!$C$4:$C$63,$I140),"hh:mm"),"")</f>
        <v/>
      </c>
      <c r="G140" s="136"/>
      <c r="H140" s="116" t="str">
        <f t="array" ref="H140">IF(ISNUMBER($I140),INDEX('Výpočty'!I$4:I$63,$I140),"")</f>
        <v/>
      </c>
      <c r="I140" s="114" t="str">
        <f t="shared" si="1"/>
        <v>#N/A</v>
      </c>
      <c r="J140" s="96"/>
      <c r="K140" s="96"/>
      <c r="L140" s="96"/>
      <c r="M140" s="96"/>
      <c r="N140" s="96"/>
      <c r="O140" s="96"/>
      <c r="P140" s="96"/>
      <c r="Q140" s="96"/>
      <c r="R140" s="96"/>
      <c r="S140" s="96"/>
    </row>
    <row r="141" ht="12.75" customHeight="1">
      <c r="A141" s="137">
        <v>138.0</v>
      </c>
      <c r="B141" s="134" t="str">
        <f t="array" ref="B141">IF(ISNUMBER($I141),INDEX(Registrace!$G$4:$G$23,$I141),"")</f>
        <v/>
      </c>
      <c r="C141" s="134" t="str">
        <f t="array" ref="C141">IF(ISNUMBER($I141),INDEX('Výpočty'!$F$4:$F$63,$I141),"")</f>
        <v/>
      </c>
      <c r="D141" s="134" t="str">
        <f t="array" ref="D141">IF(ISNUMBER($I141),INDEX('Výpočty'!L$4:L$63,$I141),"")</f>
        <v/>
      </c>
      <c r="E141" s="134" t="str">
        <f t="array" ref="E141">IF(ISNUMBER($I141),INDEX('Výpočty'!$G$4:$G$63,$I141),"")</f>
        <v/>
      </c>
      <c r="F141" s="130" t="str">
        <f t="array" ref="F141">IF(ISNUMBER($I141),INDEX('Výpočty'!$B$4:$B$63,$I141)&amp;" - "&amp;TEXT(INDEX('Výpočty'!$C$4:$C$63,$I141),"hh:mm"),"")</f>
        <v/>
      </c>
      <c r="G141" s="136"/>
      <c r="H141" s="116" t="str">
        <f t="array" ref="H141">IF(ISNUMBER($I141),INDEX('Výpočty'!I$4:I$63,$I141),"")</f>
        <v/>
      </c>
      <c r="I141" s="114" t="str">
        <f t="shared" si="1"/>
        <v>#N/A</v>
      </c>
      <c r="J141" s="96"/>
      <c r="K141" s="96"/>
      <c r="L141" s="96"/>
      <c r="M141" s="96"/>
      <c r="N141" s="96"/>
      <c r="O141" s="96"/>
      <c r="P141" s="96"/>
      <c r="Q141" s="96"/>
      <c r="R141" s="96"/>
      <c r="S141" s="96"/>
    </row>
    <row r="142" ht="12.75" customHeight="1">
      <c r="A142" s="137">
        <v>139.0</v>
      </c>
      <c r="B142" s="134" t="str">
        <f t="array" ref="B142">IF(ISNUMBER($I142),INDEX(Registrace!$G$4:$G$23,$I142),"")</f>
        <v/>
      </c>
      <c r="C142" s="134" t="str">
        <f t="array" ref="C142">IF(ISNUMBER($I142),INDEX('Výpočty'!$F$4:$F$63,$I142),"")</f>
        <v/>
      </c>
      <c r="D142" s="134" t="str">
        <f t="array" ref="D142">IF(ISNUMBER($I142),INDEX('Výpočty'!L$4:L$63,$I142),"")</f>
        <v/>
      </c>
      <c r="E142" s="134" t="str">
        <f t="array" ref="E142">IF(ISNUMBER($I142),INDEX('Výpočty'!$G$4:$G$63,$I142),"")</f>
        <v/>
      </c>
      <c r="F142" s="130" t="str">
        <f t="array" ref="F142">IF(ISNUMBER($I142),INDEX('Výpočty'!$B$4:$B$63,$I142)&amp;" - "&amp;TEXT(INDEX('Výpočty'!$C$4:$C$63,$I142),"hh:mm"),"")</f>
        <v/>
      </c>
      <c r="G142" s="136"/>
      <c r="H142" s="116" t="str">
        <f t="array" ref="H142">IF(ISNUMBER($I142),INDEX('Výpočty'!I$4:I$63,$I142),"")</f>
        <v/>
      </c>
      <c r="I142" s="114" t="str">
        <f t="shared" si="1"/>
        <v>#N/A</v>
      </c>
      <c r="J142" s="96"/>
      <c r="K142" s="96"/>
      <c r="L142" s="96"/>
      <c r="M142" s="96"/>
      <c r="N142" s="96"/>
      <c r="O142" s="96"/>
      <c r="P142" s="96"/>
      <c r="Q142" s="96"/>
      <c r="R142" s="96"/>
      <c r="S142" s="96"/>
    </row>
    <row r="143" ht="12.75" customHeight="1">
      <c r="A143" s="137">
        <v>140.0</v>
      </c>
      <c r="B143" s="134" t="str">
        <f t="array" ref="B143">IF(ISNUMBER($I143),INDEX(Registrace!$G$4:$G$23,$I143),"")</f>
        <v/>
      </c>
      <c r="C143" s="134" t="str">
        <f t="array" ref="C143">IF(ISNUMBER($I143),INDEX('Výpočty'!$F$4:$F$63,$I143),"")</f>
        <v/>
      </c>
      <c r="D143" s="134" t="str">
        <f t="array" ref="D143">IF(ISNUMBER($I143),INDEX('Výpočty'!L$4:L$63,$I143),"")</f>
        <v/>
      </c>
      <c r="E143" s="134" t="str">
        <f t="array" ref="E143">IF(ISNUMBER($I143),INDEX('Výpočty'!$G$4:$G$63,$I143),"")</f>
        <v/>
      </c>
      <c r="F143" s="130" t="str">
        <f t="array" ref="F143">IF(ISNUMBER($I143),INDEX('Výpočty'!$B$4:$B$63,$I143)&amp;" - "&amp;TEXT(INDEX('Výpočty'!$C$4:$C$63,$I143),"hh:mm"),"")</f>
        <v/>
      </c>
      <c r="G143" s="136"/>
      <c r="H143" s="116" t="str">
        <f t="array" ref="H143">IF(ISNUMBER($I143),INDEX('Výpočty'!I$4:I$63,$I143),"")</f>
        <v/>
      </c>
      <c r="I143" s="114" t="str">
        <f t="shared" si="1"/>
        <v>#N/A</v>
      </c>
      <c r="J143" s="96"/>
      <c r="K143" s="96"/>
      <c r="L143" s="96"/>
      <c r="M143" s="96"/>
      <c r="N143" s="96"/>
      <c r="O143" s="96"/>
      <c r="P143" s="96"/>
      <c r="Q143" s="96"/>
      <c r="R143" s="96"/>
      <c r="S143" s="96"/>
    </row>
    <row r="144" ht="12.75" customHeight="1">
      <c r="A144" s="137">
        <v>141.0</v>
      </c>
      <c r="B144" s="134" t="str">
        <f t="array" ref="B144">IF(ISNUMBER($I144),INDEX(Registrace!$G$4:$G$23,$I144),"")</f>
        <v/>
      </c>
      <c r="C144" s="134" t="str">
        <f t="array" ref="C144">IF(ISNUMBER($I144),INDEX('Výpočty'!$F$4:$F$63,$I144),"")</f>
        <v/>
      </c>
      <c r="D144" s="134" t="str">
        <f t="array" ref="D144">IF(ISNUMBER($I144),INDEX('Výpočty'!L$4:L$63,$I144),"")</f>
        <v/>
      </c>
      <c r="E144" s="134" t="str">
        <f t="array" ref="E144">IF(ISNUMBER($I144),INDEX('Výpočty'!$G$4:$G$63,$I144),"")</f>
        <v/>
      </c>
      <c r="F144" s="130" t="str">
        <f t="array" ref="F144">IF(ISNUMBER($I144),INDEX('Výpočty'!$B$4:$B$63,$I144)&amp;" - "&amp;TEXT(INDEX('Výpočty'!$C$4:$C$63,$I144),"hh:mm"),"")</f>
        <v/>
      </c>
      <c r="G144" s="136"/>
      <c r="H144" s="116" t="str">
        <f t="array" ref="H144">IF(ISNUMBER($I144),INDEX('Výpočty'!I$4:I$63,$I144),"")</f>
        <v/>
      </c>
      <c r="I144" s="114" t="str">
        <f t="shared" si="1"/>
        <v>#N/A</v>
      </c>
      <c r="J144" s="96"/>
      <c r="K144" s="96"/>
      <c r="L144" s="96"/>
      <c r="M144" s="96"/>
      <c r="N144" s="96"/>
      <c r="O144" s="96"/>
      <c r="P144" s="96"/>
      <c r="Q144" s="96"/>
      <c r="R144" s="96"/>
      <c r="S144" s="96"/>
    </row>
    <row r="145" ht="12.75" customHeight="1">
      <c r="A145" s="137">
        <v>142.0</v>
      </c>
      <c r="B145" s="134" t="str">
        <f t="array" ref="B145">IF(ISNUMBER($I145),INDEX(Registrace!$G$4:$G$23,$I145),"")</f>
        <v/>
      </c>
      <c r="C145" s="134" t="str">
        <f t="array" ref="C145">IF(ISNUMBER($I145),INDEX('Výpočty'!$F$4:$F$63,$I145),"")</f>
        <v/>
      </c>
      <c r="D145" s="134" t="str">
        <f t="array" ref="D145">IF(ISNUMBER($I145),INDEX('Výpočty'!L$4:L$63,$I145),"")</f>
        <v/>
      </c>
      <c r="E145" s="134" t="str">
        <f t="array" ref="E145">IF(ISNUMBER($I145),INDEX('Výpočty'!$G$4:$G$63,$I145),"")</f>
        <v/>
      </c>
      <c r="F145" s="130" t="str">
        <f t="array" ref="F145">IF(ISNUMBER($I145),INDEX('Výpočty'!$B$4:$B$63,$I145)&amp;" - "&amp;TEXT(INDEX('Výpočty'!$C$4:$C$63,$I145),"hh:mm"),"")</f>
        <v/>
      </c>
      <c r="G145" s="136"/>
      <c r="H145" s="116" t="str">
        <f t="array" ref="H145">IF(ISNUMBER($I145),INDEX('Výpočty'!I$4:I$63,$I145),"")</f>
        <v/>
      </c>
      <c r="I145" s="114" t="str">
        <f t="shared" si="1"/>
        <v>#N/A</v>
      </c>
      <c r="J145" s="96"/>
      <c r="K145" s="96"/>
      <c r="L145" s="96"/>
      <c r="M145" s="96"/>
      <c r="N145" s="96"/>
      <c r="O145" s="96"/>
      <c r="P145" s="96"/>
      <c r="Q145" s="96"/>
      <c r="R145" s="96"/>
      <c r="S145" s="96"/>
    </row>
    <row r="146" ht="12.75" customHeight="1">
      <c r="A146" s="137">
        <v>143.0</v>
      </c>
      <c r="B146" s="134" t="str">
        <f t="array" ref="B146">IF(ISNUMBER($I146),INDEX(Registrace!$G$4:$G$23,$I146),"")</f>
        <v/>
      </c>
      <c r="C146" s="134" t="str">
        <f t="array" ref="C146">IF(ISNUMBER($I146),INDEX('Výpočty'!$F$4:$F$63,$I146),"")</f>
        <v/>
      </c>
      <c r="D146" s="134" t="str">
        <f t="array" ref="D146">IF(ISNUMBER($I146),INDEX('Výpočty'!L$4:L$63,$I146),"")</f>
        <v/>
      </c>
      <c r="E146" s="134" t="str">
        <f t="array" ref="E146">IF(ISNUMBER($I146),INDEX('Výpočty'!$G$4:$G$63,$I146),"")</f>
        <v/>
      </c>
      <c r="F146" s="130" t="str">
        <f t="array" ref="F146">IF(ISNUMBER($I146),INDEX('Výpočty'!$B$4:$B$63,$I146)&amp;" - "&amp;TEXT(INDEX('Výpočty'!$C$4:$C$63,$I146),"hh:mm"),"")</f>
        <v/>
      </c>
      <c r="G146" s="136"/>
      <c r="H146" s="116" t="str">
        <f t="array" ref="H146">IF(ISNUMBER($I146),INDEX('Výpočty'!I$4:I$63,$I146),"")</f>
        <v/>
      </c>
      <c r="I146" s="114" t="str">
        <f t="shared" si="1"/>
        <v>#N/A</v>
      </c>
      <c r="J146" s="96"/>
      <c r="K146" s="96"/>
      <c r="L146" s="96"/>
      <c r="M146" s="96"/>
      <c r="N146" s="96"/>
      <c r="O146" s="96"/>
      <c r="P146" s="96"/>
      <c r="Q146" s="96"/>
      <c r="R146" s="96"/>
      <c r="S146" s="96"/>
    </row>
    <row r="147" ht="12.75" customHeight="1">
      <c r="A147" s="137">
        <v>144.0</v>
      </c>
      <c r="B147" s="134" t="str">
        <f t="array" ref="B147">IF(ISNUMBER($I147),INDEX(Registrace!$G$4:$G$23,$I147),"")</f>
        <v/>
      </c>
      <c r="C147" s="134" t="str">
        <f t="array" ref="C147">IF(ISNUMBER($I147),INDEX('Výpočty'!$F$4:$F$63,$I147),"")</f>
        <v/>
      </c>
      <c r="D147" s="134" t="str">
        <f t="array" ref="D147">IF(ISNUMBER($I147),INDEX('Výpočty'!L$4:L$63,$I147),"")</f>
        <v/>
      </c>
      <c r="E147" s="134" t="str">
        <f t="array" ref="E147">IF(ISNUMBER($I147),INDEX('Výpočty'!$G$4:$G$63,$I147),"")</f>
        <v/>
      </c>
      <c r="F147" s="130" t="str">
        <f t="array" ref="F147">IF(ISNUMBER($I147),INDEX('Výpočty'!$B$4:$B$63,$I147)&amp;" - "&amp;TEXT(INDEX('Výpočty'!$C$4:$C$63,$I147),"hh:mm"),"")</f>
        <v/>
      </c>
      <c r="G147" s="136"/>
      <c r="H147" s="116" t="str">
        <f t="array" ref="H147">IF(ISNUMBER($I147),INDEX('Výpočty'!I$4:I$63,$I147),"")</f>
        <v/>
      </c>
      <c r="I147" s="114" t="str">
        <f t="shared" si="1"/>
        <v>#N/A</v>
      </c>
      <c r="J147" s="96"/>
      <c r="K147" s="96"/>
      <c r="L147" s="96"/>
      <c r="M147" s="96"/>
      <c r="N147" s="96"/>
      <c r="O147" s="96"/>
      <c r="P147" s="96"/>
      <c r="Q147" s="96"/>
      <c r="R147" s="96"/>
      <c r="S147" s="96"/>
    </row>
    <row r="148" ht="12.75" customHeight="1">
      <c r="A148" s="137">
        <v>145.0</v>
      </c>
      <c r="B148" s="134" t="str">
        <f t="array" ref="B148">IF(ISNUMBER($I148),INDEX(Registrace!$G$4:$G$23,$I148),"")</f>
        <v/>
      </c>
      <c r="C148" s="134" t="str">
        <f t="array" ref="C148">IF(ISNUMBER($I148),INDEX('Výpočty'!$F$4:$F$63,$I148),"")</f>
        <v/>
      </c>
      <c r="D148" s="134" t="str">
        <f t="array" ref="D148">IF(ISNUMBER($I148),INDEX('Výpočty'!L$4:L$63,$I148),"")</f>
        <v/>
      </c>
      <c r="E148" s="134" t="str">
        <f t="array" ref="E148">IF(ISNUMBER($I148),INDEX('Výpočty'!$G$4:$G$63,$I148),"")</f>
        <v/>
      </c>
      <c r="F148" s="130" t="str">
        <f t="array" ref="F148">IF(ISNUMBER($I148),INDEX('Výpočty'!$B$4:$B$63,$I148)&amp;" - "&amp;TEXT(INDEX('Výpočty'!$C$4:$C$63,$I148),"hh:mm"),"")</f>
        <v/>
      </c>
      <c r="G148" s="136"/>
      <c r="H148" s="116" t="str">
        <f t="array" ref="H148">IF(ISNUMBER($I148),INDEX('Výpočty'!I$4:I$63,$I148),"")</f>
        <v/>
      </c>
      <c r="I148" s="114" t="str">
        <f t="shared" si="1"/>
        <v>#N/A</v>
      </c>
      <c r="J148" s="96"/>
      <c r="K148" s="96"/>
      <c r="L148" s="96"/>
      <c r="M148" s="96"/>
      <c r="N148" s="96"/>
      <c r="O148" s="96"/>
      <c r="P148" s="96"/>
      <c r="Q148" s="96"/>
      <c r="R148" s="96"/>
      <c r="S148" s="96"/>
    </row>
    <row r="149" ht="12.75" customHeight="1">
      <c r="A149" s="137">
        <v>146.0</v>
      </c>
      <c r="B149" s="134" t="str">
        <f t="array" ref="B149">IF(ISNUMBER($I149),INDEX(Registrace!$G$4:$G$23,$I149),"")</f>
        <v/>
      </c>
      <c r="C149" s="134" t="str">
        <f t="array" ref="C149">IF(ISNUMBER($I149),INDEX('Výpočty'!$F$4:$F$63,$I149),"")</f>
        <v/>
      </c>
      <c r="D149" s="134" t="str">
        <f t="array" ref="D149">IF(ISNUMBER($I149),INDEX('Výpočty'!L$4:L$63,$I149),"")</f>
        <v/>
      </c>
      <c r="E149" s="134" t="str">
        <f t="array" ref="E149">IF(ISNUMBER($I149),INDEX('Výpočty'!$G$4:$G$63,$I149),"")</f>
        <v/>
      </c>
      <c r="F149" s="130" t="str">
        <f t="array" ref="F149">IF(ISNUMBER($I149),INDEX('Výpočty'!$B$4:$B$63,$I149)&amp;" - "&amp;TEXT(INDEX('Výpočty'!$C$4:$C$63,$I149),"hh:mm"),"")</f>
        <v/>
      </c>
      <c r="G149" s="136"/>
      <c r="H149" s="116" t="str">
        <f t="array" ref="H149">IF(ISNUMBER($I149),INDEX('Výpočty'!I$4:I$63,$I149),"")</f>
        <v/>
      </c>
      <c r="I149" s="114" t="str">
        <f t="shared" si="1"/>
        <v>#N/A</v>
      </c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ht="12.75" customHeight="1">
      <c r="A150" s="137">
        <v>147.0</v>
      </c>
      <c r="B150" s="134" t="str">
        <f t="array" ref="B150">IF(ISNUMBER($I150),INDEX(Registrace!$G$4:$G$23,$I150),"")</f>
        <v/>
      </c>
      <c r="C150" s="134" t="str">
        <f t="array" ref="C150">IF(ISNUMBER($I150),INDEX('Výpočty'!$F$4:$F$63,$I150),"")</f>
        <v/>
      </c>
      <c r="D150" s="134" t="str">
        <f t="array" ref="D150">IF(ISNUMBER($I150),INDEX('Výpočty'!L$4:L$63,$I150),"")</f>
        <v/>
      </c>
      <c r="E150" s="134" t="str">
        <f t="array" ref="E150">IF(ISNUMBER($I150),INDEX('Výpočty'!$G$4:$G$63,$I150),"")</f>
        <v/>
      </c>
      <c r="F150" s="130" t="str">
        <f t="array" ref="F150">IF(ISNUMBER($I150),INDEX('Výpočty'!$B$4:$B$63,$I150)&amp;" - "&amp;TEXT(INDEX('Výpočty'!$C$4:$C$63,$I150),"hh:mm"),"")</f>
        <v/>
      </c>
      <c r="G150" s="136"/>
      <c r="H150" s="116" t="str">
        <f t="array" ref="H150">IF(ISNUMBER($I150),INDEX('Výpočty'!I$4:I$63,$I150),"")</f>
        <v/>
      </c>
      <c r="I150" s="114" t="str">
        <f t="shared" si="1"/>
        <v>#N/A</v>
      </c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ht="12.75" customHeight="1">
      <c r="A151" s="137">
        <v>148.0</v>
      </c>
      <c r="B151" s="134" t="str">
        <f t="array" ref="B151">IF(ISNUMBER($I151),INDEX(Registrace!$G$4:$G$23,$I151),"")</f>
        <v/>
      </c>
      <c r="C151" s="134" t="str">
        <f t="array" ref="C151">IF(ISNUMBER($I151),INDEX('Výpočty'!$F$4:$F$63,$I151),"")</f>
        <v/>
      </c>
      <c r="D151" s="134" t="str">
        <f t="array" ref="D151">IF(ISNUMBER($I151),INDEX('Výpočty'!L$4:L$63,$I151),"")</f>
        <v/>
      </c>
      <c r="E151" s="134" t="str">
        <f t="array" ref="E151">IF(ISNUMBER($I151),INDEX('Výpočty'!$G$4:$G$63,$I151),"")</f>
        <v/>
      </c>
      <c r="F151" s="130" t="str">
        <f t="array" ref="F151">IF(ISNUMBER($I151),INDEX('Výpočty'!$B$4:$B$63,$I151)&amp;" - "&amp;TEXT(INDEX('Výpočty'!$C$4:$C$63,$I151),"hh:mm"),"")</f>
        <v/>
      </c>
      <c r="G151" s="136"/>
      <c r="H151" s="116" t="str">
        <f t="array" ref="H151">IF(ISNUMBER($I151),INDEX('Výpočty'!I$4:I$63,$I151),"")</f>
        <v/>
      </c>
      <c r="I151" s="114" t="str">
        <f t="shared" si="1"/>
        <v>#N/A</v>
      </c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ht="12.75" customHeight="1">
      <c r="A152" s="137">
        <v>149.0</v>
      </c>
      <c r="B152" s="134" t="str">
        <f t="array" ref="B152">IF(ISNUMBER($I152),INDEX(Registrace!$G$4:$G$23,$I152),"")</f>
        <v/>
      </c>
      <c r="C152" s="134" t="str">
        <f t="array" ref="C152">IF(ISNUMBER($I152),INDEX('Výpočty'!$F$4:$F$63,$I152),"")</f>
        <v/>
      </c>
      <c r="D152" s="134" t="str">
        <f t="array" ref="D152">IF(ISNUMBER($I152),INDEX('Výpočty'!L$4:L$63,$I152),"")</f>
        <v/>
      </c>
      <c r="E152" s="134" t="str">
        <f t="array" ref="E152">IF(ISNUMBER($I152),INDEX('Výpočty'!$G$4:$G$63,$I152),"")</f>
        <v/>
      </c>
      <c r="F152" s="130" t="str">
        <f t="array" ref="F152">IF(ISNUMBER($I152),INDEX('Výpočty'!$B$4:$B$63,$I152)&amp;" - "&amp;TEXT(INDEX('Výpočty'!$C$4:$C$63,$I152),"hh:mm"),"")</f>
        <v/>
      </c>
      <c r="G152" s="136"/>
      <c r="H152" s="116" t="str">
        <f t="array" ref="H152">IF(ISNUMBER($I152),INDEX('Výpočty'!I$4:I$63,$I152),"")</f>
        <v/>
      </c>
      <c r="I152" s="114" t="str">
        <f t="shared" si="1"/>
        <v>#N/A</v>
      </c>
      <c r="J152" s="96"/>
      <c r="K152" s="96"/>
      <c r="L152" s="96"/>
      <c r="M152" s="96"/>
      <c r="N152" s="96"/>
      <c r="O152" s="96"/>
      <c r="P152" s="96"/>
      <c r="Q152" s="96"/>
      <c r="R152" s="96"/>
      <c r="S152" s="96"/>
    </row>
    <row r="153" ht="12.75" customHeight="1">
      <c r="A153" s="137">
        <v>150.0</v>
      </c>
      <c r="B153" s="134" t="str">
        <f t="array" ref="B153">IF(ISNUMBER($I153),INDEX(Registrace!$G$4:$G$23,$I153),"")</f>
        <v/>
      </c>
      <c r="C153" s="134" t="str">
        <f t="array" ref="C153">IF(ISNUMBER($I153),INDEX('Výpočty'!$F$4:$F$63,$I153),"")</f>
        <v/>
      </c>
      <c r="D153" s="134" t="str">
        <f t="array" ref="D153">IF(ISNUMBER($I153),INDEX('Výpočty'!L$4:L$63,$I153),"")</f>
        <v/>
      </c>
      <c r="E153" s="134" t="str">
        <f t="array" ref="E153">IF(ISNUMBER($I153),INDEX('Výpočty'!$G$4:$G$63,$I153),"")</f>
        <v/>
      </c>
      <c r="F153" s="130" t="str">
        <f t="array" ref="F153">IF(ISNUMBER($I153),INDEX('Výpočty'!$B$4:$B$63,$I153)&amp;" - "&amp;TEXT(INDEX('Výpočty'!$C$4:$C$63,$I153),"hh:mm"),"")</f>
        <v/>
      </c>
      <c r="G153" s="136"/>
      <c r="H153" s="116" t="str">
        <f t="array" ref="H153">IF(ISNUMBER($I153),INDEX('Výpočty'!I$4:I$63,$I153),"")</f>
        <v/>
      </c>
      <c r="I153" s="114" t="str">
        <f t="shared" si="1"/>
        <v>#N/A</v>
      </c>
      <c r="J153" s="96"/>
      <c r="K153" s="96"/>
      <c r="L153" s="96"/>
      <c r="M153" s="96"/>
      <c r="N153" s="96"/>
      <c r="O153" s="96"/>
      <c r="P153" s="96"/>
      <c r="Q153" s="96"/>
      <c r="R153" s="96"/>
      <c r="S153" s="96"/>
    </row>
    <row r="154" ht="12.75" customHeight="1">
      <c r="A154" s="137">
        <v>151.0</v>
      </c>
      <c r="B154" s="134" t="str">
        <f t="array" ref="B154">IF(ISNUMBER($I154),INDEX(Registrace!$G$4:$G$23,$I154),"")</f>
        <v/>
      </c>
      <c r="C154" s="134" t="str">
        <f t="array" ref="C154">IF(ISNUMBER($I154),INDEX('Výpočty'!$F$4:$F$63,$I154),"")</f>
        <v/>
      </c>
      <c r="D154" s="134" t="str">
        <f t="array" ref="D154">IF(ISNUMBER($I154),INDEX('Výpočty'!L$4:L$63,$I154),"")</f>
        <v/>
      </c>
      <c r="E154" s="134" t="str">
        <f t="array" ref="E154">IF(ISNUMBER($I154),INDEX('Výpočty'!$G$4:$G$63,$I154),"")</f>
        <v/>
      </c>
      <c r="F154" s="130" t="str">
        <f t="array" ref="F154">IF(ISNUMBER($I154),INDEX('Výpočty'!$B$4:$B$63,$I154)&amp;" - "&amp;TEXT(INDEX('Výpočty'!$C$4:$C$63,$I154),"hh:mm"),"")</f>
        <v/>
      </c>
      <c r="G154" s="136"/>
      <c r="H154" s="116" t="str">
        <f t="array" ref="H154">IF(ISNUMBER($I154),INDEX('Výpočty'!I$4:I$63,$I154),"")</f>
        <v/>
      </c>
      <c r="I154" s="114" t="str">
        <f t="shared" si="1"/>
        <v>#N/A</v>
      </c>
      <c r="J154" s="96"/>
      <c r="K154" s="96"/>
      <c r="L154" s="96"/>
      <c r="M154" s="96"/>
      <c r="N154" s="96"/>
      <c r="O154" s="96"/>
      <c r="P154" s="96"/>
      <c r="Q154" s="96"/>
      <c r="R154" s="96"/>
      <c r="S154" s="96"/>
    </row>
    <row r="155" ht="12.75" customHeight="1">
      <c r="A155" s="137">
        <v>152.0</v>
      </c>
      <c r="B155" s="134" t="str">
        <f t="array" ref="B155">IF(ISNUMBER($I155),INDEX(Registrace!$G$4:$G$23,$I155),"")</f>
        <v/>
      </c>
      <c r="C155" s="134" t="str">
        <f t="array" ref="C155">IF(ISNUMBER($I155),INDEX('Výpočty'!$F$4:$F$63,$I155),"")</f>
        <v/>
      </c>
      <c r="D155" s="134" t="str">
        <f t="array" ref="D155">IF(ISNUMBER($I155),INDEX('Výpočty'!L$4:L$63,$I155),"")</f>
        <v/>
      </c>
      <c r="E155" s="134" t="str">
        <f t="array" ref="E155">IF(ISNUMBER($I155),INDEX('Výpočty'!$G$4:$G$63,$I155),"")</f>
        <v/>
      </c>
      <c r="F155" s="130" t="str">
        <f t="array" ref="F155">IF(ISNUMBER($I155),INDEX('Výpočty'!$B$4:$B$63,$I155)&amp;" - "&amp;TEXT(INDEX('Výpočty'!$C$4:$C$63,$I155),"hh:mm"),"")</f>
        <v/>
      </c>
      <c r="G155" s="136"/>
      <c r="H155" s="116" t="str">
        <f t="array" ref="H155">IF(ISNUMBER($I155),INDEX('Výpočty'!I$4:I$63,$I155),"")</f>
        <v/>
      </c>
      <c r="I155" s="114" t="str">
        <f t="shared" si="1"/>
        <v>#N/A</v>
      </c>
      <c r="J155" s="96"/>
      <c r="K155" s="96"/>
      <c r="L155" s="96"/>
      <c r="M155" s="96"/>
      <c r="N155" s="96"/>
      <c r="O155" s="96"/>
      <c r="P155" s="96"/>
      <c r="Q155" s="96"/>
      <c r="R155" s="96"/>
      <c r="S155" s="96"/>
    </row>
    <row r="156" ht="12.75" customHeight="1">
      <c r="A156" s="137">
        <v>153.0</v>
      </c>
      <c r="B156" s="134" t="str">
        <f t="array" ref="B156">IF(ISNUMBER($I156),INDEX(Registrace!$G$4:$G$23,$I156),"")</f>
        <v/>
      </c>
      <c r="C156" s="134" t="str">
        <f t="array" ref="C156">IF(ISNUMBER($I156),INDEX('Výpočty'!$F$4:$F$63,$I156),"")</f>
        <v/>
      </c>
      <c r="D156" s="134" t="str">
        <f t="array" ref="D156">IF(ISNUMBER($I156),INDEX('Výpočty'!L$4:L$63,$I156),"")</f>
        <v/>
      </c>
      <c r="E156" s="134" t="str">
        <f t="array" ref="E156">IF(ISNUMBER($I156),INDEX('Výpočty'!$G$4:$G$63,$I156),"")</f>
        <v/>
      </c>
      <c r="F156" s="130" t="str">
        <f t="array" ref="F156">IF(ISNUMBER($I156),INDEX('Výpočty'!$B$4:$B$63,$I156)&amp;" - "&amp;TEXT(INDEX('Výpočty'!$C$4:$C$63,$I156),"hh:mm"),"")</f>
        <v/>
      </c>
      <c r="G156" s="136"/>
      <c r="H156" s="116" t="str">
        <f t="array" ref="H156">IF(ISNUMBER($I156),INDEX('Výpočty'!I$4:I$63,$I156),"")</f>
        <v/>
      </c>
      <c r="I156" s="114" t="str">
        <f t="shared" si="1"/>
        <v>#N/A</v>
      </c>
      <c r="J156" s="96"/>
      <c r="K156" s="96"/>
      <c r="L156" s="96"/>
      <c r="M156" s="96"/>
      <c r="N156" s="96"/>
      <c r="O156" s="96"/>
      <c r="P156" s="96"/>
      <c r="Q156" s="96"/>
      <c r="R156" s="96"/>
      <c r="S156" s="96"/>
    </row>
    <row r="157" ht="12.75" customHeight="1">
      <c r="A157" s="137">
        <v>154.0</v>
      </c>
      <c r="B157" s="134" t="str">
        <f t="array" ref="B157">IF(ISNUMBER($I157),INDEX(Registrace!$G$4:$G$23,$I157),"")</f>
        <v/>
      </c>
      <c r="C157" s="134" t="str">
        <f t="array" ref="C157">IF(ISNUMBER($I157),INDEX('Výpočty'!$F$4:$F$63,$I157),"")</f>
        <v/>
      </c>
      <c r="D157" s="134" t="str">
        <f t="array" ref="D157">IF(ISNUMBER($I157),INDEX('Výpočty'!L$4:L$63,$I157),"")</f>
        <v/>
      </c>
      <c r="E157" s="134" t="str">
        <f t="array" ref="E157">IF(ISNUMBER($I157),INDEX('Výpočty'!$G$4:$G$63,$I157),"")</f>
        <v/>
      </c>
      <c r="F157" s="130" t="str">
        <f t="array" ref="F157">IF(ISNUMBER($I157),INDEX('Výpočty'!$B$4:$B$63,$I157)&amp;" - "&amp;TEXT(INDEX('Výpočty'!$C$4:$C$63,$I157),"hh:mm"),"")</f>
        <v/>
      </c>
      <c r="G157" s="136"/>
      <c r="H157" s="116" t="str">
        <f t="array" ref="H157">IF(ISNUMBER($I157),INDEX('Výpočty'!I$4:I$63,$I157),"")</f>
        <v/>
      </c>
      <c r="I157" s="114" t="str">
        <f t="shared" si="1"/>
        <v>#N/A</v>
      </c>
      <c r="J157" s="96"/>
      <c r="K157" s="96"/>
      <c r="L157" s="96"/>
      <c r="M157" s="96"/>
      <c r="N157" s="96"/>
      <c r="O157" s="96"/>
      <c r="P157" s="96"/>
      <c r="Q157" s="96"/>
      <c r="R157" s="96"/>
      <c r="S157" s="96"/>
    </row>
    <row r="158" ht="12.75" customHeight="1">
      <c r="A158" s="137">
        <v>155.0</v>
      </c>
      <c r="B158" s="134" t="str">
        <f t="array" ref="B158">IF(ISNUMBER($I158),INDEX(Registrace!$G$4:$G$23,$I158),"")</f>
        <v/>
      </c>
      <c r="C158" s="134" t="str">
        <f t="array" ref="C158">IF(ISNUMBER($I158),INDEX('Výpočty'!$F$4:$F$63,$I158),"")</f>
        <v/>
      </c>
      <c r="D158" s="134" t="str">
        <f t="array" ref="D158">IF(ISNUMBER($I158),INDEX('Výpočty'!L$4:L$63,$I158),"")</f>
        <v/>
      </c>
      <c r="E158" s="134" t="str">
        <f t="array" ref="E158">IF(ISNUMBER($I158),INDEX('Výpočty'!$G$4:$G$63,$I158),"")</f>
        <v/>
      </c>
      <c r="F158" s="130" t="str">
        <f t="array" ref="F158">IF(ISNUMBER($I158),INDEX('Výpočty'!$B$4:$B$63,$I158)&amp;" - "&amp;TEXT(INDEX('Výpočty'!$C$4:$C$63,$I158),"hh:mm"),"")</f>
        <v/>
      </c>
      <c r="G158" s="136"/>
      <c r="H158" s="116" t="str">
        <f t="array" ref="H158">IF(ISNUMBER($I158),INDEX('Výpočty'!I$4:I$63,$I158),"")</f>
        <v/>
      </c>
      <c r="I158" s="114" t="str">
        <f t="shared" si="1"/>
        <v>#N/A</v>
      </c>
      <c r="J158" s="96"/>
      <c r="K158" s="96"/>
      <c r="L158" s="96"/>
      <c r="M158" s="96"/>
      <c r="N158" s="96"/>
      <c r="O158" s="96"/>
      <c r="P158" s="96"/>
      <c r="Q158" s="96"/>
      <c r="R158" s="96"/>
      <c r="S158" s="96"/>
    </row>
    <row r="159" ht="12.75" customHeight="1">
      <c r="A159" s="137">
        <v>156.0</v>
      </c>
      <c r="B159" s="134" t="str">
        <f t="array" ref="B159">IF(ISNUMBER($I159),INDEX(Registrace!$G$4:$G$23,$I159),"")</f>
        <v/>
      </c>
      <c r="C159" s="134" t="str">
        <f t="array" ref="C159">IF(ISNUMBER($I159),INDEX('Výpočty'!$F$4:$F$63,$I159),"")</f>
        <v/>
      </c>
      <c r="D159" s="134" t="str">
        <f t="array" ref="D159">IF(ISNUMBER($I159),INDEX('Výpočty'!L$4:L$63,$I159),"")</f>
        <v/>
      </c>
      <c r="E159" s="134" t="str">
        <f t="array" ref="E159">IF(ISNUMBER($I159),INDEX('Výpočty'!$G$4:$G$63,$I159),"")</f>
        <v/>
      </c>
      <c r="F159" s="130" t="str">
        <f t="array" ref="F159">IF(ISNUMBER($I159),INDEX('Výpočty'!$B$4:$B$63,$I159)&amp;" - "&amp;TEXT(INDEX('Výpočty'!$C$4:$C$63,$I159),"hh:mm"),"")</f>
        <v/>
      </c>
      <c r="G159" s="136"/>
      <c r="H159" s="116" t="str">
        <f t="array" ref="H159">IF(ISNUMBER($I159),INDEX('Výpočty'!I$4:I$63,$I159),"")</f>
        <v/>
      </c>
      <c r="I159" s="114" t="str">
        <f t="shared" si="1"/>
        <v>#N/A</v>
      </c>
      <c r="J159" s="96"/>
      <c r="K159" s="96"/>
      <c r="L159" s="96"/>
      <c r="M159" s="96"/>
      <c r="N159" s="96"/>
      <c r="O159" s="96"/>
      <c r="P159" s="96"/>
      <c r="Q159" s="96"/>
      <c r="R159" s="96"/>
      <c r="S159" s="96"/>
    </row>
    <row r="160" ht="12.75" customHeight="1">
      <c r="A160" s="137">
        <v>157.0</v>
      </c>
      <c r="B160" s="134" t="str">
        <f t="array" ref="B160">IF(ISNUMBER($I160),INDEX(Registrace!$G$4:$G$23,$I160),"")</f>
        <v/>
      </c>
      <c r="C160" s="134" t="str">
        <f t="array" ref="C160">IF(ISNUMBER($I160),INDEX('Výpočty'!$F$4:$F$63,$I160),"")</f>
        <v/>
      </c>
      <c r="D160" s="134" t="str">
        <f t="array" ref="D160">IF(ISNUMBER($I160),INDEX('Výpočty'!L$4:L$63,$I160),"")</f>
        <v/>
      </c>
      <c r="E160" s="134" t="str">
        <f t="array" ref="E160">IF(ISNUMBER($I160),INDEX('Výpočty'!$G$4:$G$63,$I160),"")</f>
        <v/>
      </c>
      <c r="F160" s="130" t="str">
        <f t="array" ref="F160">IF(ISNUMBER($I160),INDEX('Výpočty'!$B$4:$B$63,$I160)&amp;" - "&amp;TEXT(INDEX('Výpočty'!$C$4:$C$63,$I160),"hh:mm"),"")</f>
        <v/>
      </c>
      <c r="G160" s="136"/>
      <c r="H160" s="116" t="str">
        <f t="array" ref="H160">IF(ISNUMBER($I160),INDEX('Výpočty'!I$4:I$63,$I160),"")</f>
        <v/>
      </c>
      <c r="I160" s="114" t="str">
        <f t="shared" si="1"/>
        <v>#N/A</v>
      </c>
      <c r="J160" s="96"/>
      <c r="K160" s="96"/>
      <c r="L160" s="96"/>
      <c r="M160" s="96"/>
      <c r="N160" s="96"/>
      <c r="O160" s="96"/>
      <c r="P160" s="96"/>
      <c r="Q160" s="96"/>
      <c r="R160" s="96"/>
      <c r="S160" s="96"/>
    </row>
    <row r="161" ht="12.75" customHeight="1">
      <c r="A161" s="137">
        <v>158.0</v>
      </c>
      <c r="B161" s="134" t="str">
        <f t="array" ref="B161">IF(ISNUMBER($I161),INDEX(Registrace!$G$4:$G$23,$I161),"")</f>
        <v/>
      </c>
      <c r="C161" s="134" t="str">
        <f t="array" ref="C161">IF(ISNUMBER($I161),INDEX('Výpočty'!$F$4:$F$63,$I161),"")</f>
        <v/>
      </c>
      <c r="D161" s="134" t="str">
        <f t="array" ref="D161">IF(ISNUMBER($I161),INDEX('Výpočty'!L$4:L$63,$I161),"")</f>
        <v/>
      </c>
      <c r="E161" s="134" t="str">
        <f t="array" ref="E161">IF(ISNUMBER($I161),INDEX('Výpočty'!$G$4:$G$63,$I161),"")</f>
        <v/>
      </c>
      <c r="F161" s="130" t="str">
        <f t="array" ref="F161">IF(ISNUMBER($I161),INDEX('Výpočty'!$B$4:$B$63,$I161)&amp;" - "&amp;TEXT(INDEX('Výpočty'!$C$4:$C$63,$I161),"hh:mm"),"")</f>
        <v/>
      </c>
      <c r="G161" s="136"/>
      <c r="H161" s="116" t="str">
        <f t="array" ref="H161">IF(ISNUMBER($I161),INDEX('Výpočty'!I$4:I$63,$I161),"")</f>
        <v/>
      </c>
      <c r="I161" s="114" t="str">
        <f t="shared" si="1"/>
        <v>#N/A</v>
      </c>
      <c r="J161" s="96"/>
      <c r="K161" s="96"/>
      <c r="L161" s="96"/>
      <c r="M161" s="96"/>
      <c r="N161" s="96"/>
      <c r="O161" s="96"/>
      <c r="P161" s="96"/>
      <c r="Q161" s="96"/>
      <c r="R161" s="96"/>
      <c r="S161" s="96"/>
    </row>
    <row r="162" ht="12.75" customHeight="1">
      <c r="A162" s="137">
        <v>159.0</v>
      </c>
      <c r="B162" s="134" t="str">
        <f t="array" ref="B162">IF(ISNUMBER($I162),INDEX(Registrace!$G$4:$G$23,$I162),"")</f>
        <v/>
      </c>
      <c r="C162" s="134" t="str">
        <f t="array" ref="C162">IF(ISNUMBER($I162),INDEX('Výpočty'!$F$4:$F$63,$I162),"")</f>
        <v/>
      </c>
      <c r="D162" s="134" t="str">
        <f t="array" ref="D162">IF(ISNUMBER($I162),INDEX('Výpočty'!L$4:L$63,$I162),"")</f>
        <v/>
      </c>
      <c r="E162" s="134" t="str">
        <f t="array" ref="E162">IF(ISNUMBER($I162),INDEX('Výpočty'!$G$4:$G$63,$I162),"")</f>
        <v/>
      </c>
      <c r="F162" s="130" t="str">
        <f t="array" ref="F162">IF(ISNUMBER($I162),INDEX('Výpočty'!$B$4:$B$63,$I162)&amp;" - "&amp;TEXT(INDEX('Výpočty'!$C$4:$C$63,$I162),"hh:mm"),"")</f>
        <v/>
      </c>
      <c r="G162" s="136"/>
      <c r="H162" s="116" t="str">
        <f t="array" ref="H162">IF(ISNUMBER($I162),INDEX('Výpočty'!I$4:I$63,$I162),"")</f>
        <v/>
      </c>
      <c r="I162" s="114" t="str">
        <f t="shared" si="1"/>
        <v>#N/A</v>
      </c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ht="12.75" customHeight="1">
      <c r="A163" s="137">
        <v>160.0</v>
      </c>
      <c r="B163" s="134" t="str">
        <f t="array" ref="B163">IF(ISNUMBER($I163),INDEX(Registrace!$G$4:$G$23,$I163),"")</f>
        <v/>
      </c>
      <c r="C163" s="134" t="str">
        <f t="array" ref="C163">IF(ISNUMBER($I163),INDEX('Výpočty'!$F$4:$F$63,$I163),"")</f>
        <v/>
      </c>
      <c r="D163" s="134" t="str">
        <f t="array" ref="D163">IF(ISNUMBER($I163),INDEX('Výpočty'!L$4:L$63,$I163),"")</f>
        <v/>
      </c>
      <c r="E163" s="134" t="str">
        <f t="array" ref="E163">IF(ISNUMBER($I163),INDEX('Výpočty'!$G$4:$G$63,$I163),"")</f>
        <v/>
      </c>
      <c r="F163" s="130" t="str">
        <f t="array" ref="F163">IF(ISNUMBER($I163),INDEX('Výpočty'!$B$4:$B$63,$I163)&amp;" - "&amp;TEXT(INDEX('Výpočty'!$C$4:$C$63,$I163),"hh:mm"),"")</f>
        <v/>
      </c>
      <c r="G163" s="136"/>
      <c r="H163" s="116" t="str">
        <f t="array" ref="H163">IF(ISNUMBER($I163),INDEX('Výpočty'!I$4:I$63,$I163),"")</f>
        <v/>
      </c>
      <c r="I163" s="114" t="str">
        <f t="shared" si="1"/>
        <v>#N/A</v>
      </c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ht="12.75" customHeight="1">
      <c r="A164" s="137">
        <v>161.0</v>
      </c>
      <c r="B164" s="134" t="str">
        <f t="array" ref="B164">IF(ISNUMBER($I164),INDEX(Registrace!$G$4:$G$23,$I164),"")</f>
        <v/>
      </c>
      <c r="C164" s="134" t="str">
        <f t="array" ref="C164">IF(ISNUMBER($I164),INDEX('Výpočty'!$F$4:$F$63,$I164),"")</f>
        <v/>
      </c>
      <c r="D164" s="134" t="str">
        <f t="array" ref="D164">IF(ISNUMBER($I164),INDEX('Výpočty'!L$4:L$63,$I164),"")</f>
        <v/>
      </c>
      <c r="E164" s="134" t="str">
        <f t="array" ref="E164">IF(ISNUMBER($I164),INDEX('Výpočty'!$G$4:$G$63,$I164),"")</f>
        <v/>
      </c>
      <c r="F164" s="130" t="str">
        <f t="array" ref="F164">IF(ISNUMBER($I164),INDEX('Výpočty'!$B$4:$B$63,$I164)&amp;" - "&amp;TEXT(INDEX('Výpočty'!$C$4:$C$63,$I164),"hh:mm"),"")</f>
        <v/>
      </c>
      <c r="G164" s="136"/>
      <c r="H164" s="116" t="str">
        <f t="array" ref="H164">IF(ISNUMBER($I164),INDEX('Výpočty'!I$4:I$63,$I164),"")</f>
        <v/>
      </c>
      <c r="I164" s="114" t="str">
        <f t="shared" si="1"/>
        <v>#N/A</v>
      </c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ht="12.75" customHeight="1">
      <c r="A165" s="137">
        <v>162.0</v>
      </c>
      <c r="B165" s="134" t="str">
        <f t="array" ref="B165">IF(ISNUMBER($I165),INDEX(Registrace!$G$4:$G$23,$I165),"")</f>
        <v/>
      </c>
      <c r="C165" s="134" t="str">
        <f t="array" ref="C165">IF(ISNUMBER($I165),INDEX('Výpočty'!$F$4:$F$63,$I165),"")</f>
        <v/>
      </c>
      <c r="D165" s="134" t="str">
        <f t="array" ref="D165">IF(ISNUMBER($I165),INDEX('Výpočty'!L$4:L$63,$I165),"")</f>
        <v/>
      </c>
      <c r="E165" s="134" t="str">
        <f t="array" ref="E165">IF(ISNUMBER($I165),INDEX('Výpočty'!$G$4:$G$63,$I165),"")</f>
        <v/>
      </c>
      <c r="F165" s="130" t="str">
        <f t="array" ref="F165">IF(ISNUMBER($I165),INDEX('Výpočty'!$B$4:$B$63,$I165)&amp;" - "&amp;TEXT(INDEX('Výpočty'!$C$4:$C$63,$I165),"hh:mm"),"")</f>
        <v/>
      </c>
      <c r="G165" s="136"/>
      <c r="H165" s="116" t="str">
        <f t="array" ref="H165">IF(ISNUMBER($I165),INDEX('Výpočty'!I$4:I$63,$I165),"")</f>
        <v/>
      </c>
      <c r="I165" s="114" t="str">
        <f t="shared" si="1"/>
        <v>#N/A</v>
      </c>
      <c r="J165" s="96"/>
      <c r="K165" s="96"/>
      <c r="L165" s="96"/>
      <c r="M165" s="96"/>
      <c r="N165" s="96"/>
      <c r="O165" s="96"/>
      <c r="P165" s="96"/>
      <c r="Q165" s="96"/>
      <c r="R165" s="96"/>
      <c r="S165" s="96"/>
    </row>
    <row r="166" ht="12.75" customHeight="1">
      <c r="A166" s="137">
        <v>163.0</v>
      </c>
      <c r="B166" s="134" t="str">
        <f t="array" ref="B166">IF(ISNUMBER($I166),INDEX(Registrace!$G$4:$G$23,$I166),"")</f>
        <v/>
      </c>
      <c r="C166" s="134" t="str">
        <f t="array" ref="C166">IF(ISNUMBER($I166),INDEX('Výpočty'!$F$4:$F$63,$I166),"")</f>
        <v/>
      </c>
      <c r="D166" s="134" t="str">
        <f t="array" ref="D166">IF(ISNUMBER($I166),INDEX('Výpočty'!L$4:L$63,$I166),"")</f>
        <v/>
      </c>
      <c r="E166" s="134" t="str">
        <f t="array" ref="E166">IF(ISNUMBER($I166),INDEX('Výpočty'!$G$4:$G$63,$I166),"")</f>
        <v/>
      </c>
      <c r="F166" s="130" t="str">
        <f t="array" ref="F166">IF(ISNUMBER($I166),INDEX('Výpočty'!$B$4:$B$63,$I166)&amp;" - "&amp;TEXT(INDEX('Výpočty'!$C$4:$C$63,$I166),"hh:mm"),"")</f>
        <v/>
      </c>
      <c r="G166" s="136"/>
      <c r="H166" s="116" t="str">
        <f t="array" ref="H166">IF(ISNUMBER($I166),INDEX('Výpočty'!I$4:I$63,$I166),"")</f>
        <v/>
      </c>
      <c r="I166" s="114" t="str">
        <f t="shared" si="1"/>
        <v>#N/A</v>
      </c>
      <c r="J166" s="96"/>
      <c r="K166" s="96"/>
      <c r="L166" s="96"/>
      <c r="M166" s="96"/>
      <c r="N166" s="96"/>
      <c r="O166" s="96"/>
      <c r="P166" s="96"/>
      <c r="Q166" s="96"/>
      <c r="R166" s="96"/>
      <c r="S166" s="96"/>
    </row>
    <row r="167" ht="12.75" customHeight="1">
      <c r="A167" s="137">
        <v>164.0</v>
      </c>
      <c r="B167" s="134" t="str">
        <f t="array" ref="B167">IF(ISNUMBER($I167),INDEX(Registrace!$G$4:$G$23,$I167),"")</f>
        <v/>
      </c>
      <c r="C167" s="134" t="str">
        <f t="array" ref="C167">IF(ISNUMBER($I167),INDEX('Výpočty'!$F$4:$F$63,$I167),"")</f>
        <v/>
      </c>
      <c r="D167" s="134" t="str">
        <f t="array" ref="D167">IF(ISNUMBER($I167),INDEX('Výpočty'!L$4:L$63,$I167),"")</f>
        <v/>
      </c>
      <c r="E167" s="134" t="str">
        <f t="array" ref="E167">IF(ISNUMBER($I167),INDEX('Výpočty'!$G$4:$G$63,$I167),"")</f>
        <v/>
      </c>
      <c r="F167" s="130" t="str">
        <f t="array" ref="F167">IF(ISNUMBER($I167),INDEX('Výpočty'!$B$4:$B$63,$I167)&amp;" - "&amp;TEXT(INDEX('Výpočty'!$C$4:$C$63,$I167),"hh:mm"),"")</f>
        <v/>
      </c>
      <c r="G167" s="136"/>
      <c r="H167" s="116" t="str">
        <f t="array" ref="H167">IF(ISNUMBER($I167),INDEX('Výpočty'!I$4:I$63,$I167),"")</f>
        <v/>
      </c>
      <c r="I167" s="114" t="str">
        <f t="shared" si="1"/>
        <v>#N/A</v>
      </c>
      <c r="J167" s="96"/>
      <c r="K167" s="96"/>
      <c r="L167" s="96"/>
      <c r="M167" s="96"/>
      <c r="N167" s="96"/>
      <c r="O167" s="96"/>
      <c r="P167" s="96"/>
      <c r="Q167" s="96"/>
      <c r="R167" s="96"/>
      <c r="S167" s="96"/>
    </row>
    <row r="168" ht="12.75" customHeight="1">
      <c r="A168" s="137">
        <v>165.0</v>
      </c>
      <c r="B168" s="134" t="str">
        <f t="array" ref="B168">IF(ISNUMBER($I168),INDEX(Registrace!$G$4:$G$23,$I168),"")</f>
        <v/>
      </c>
      <c r="C168" s="134" t="str">
        <f t="array" ref="C168">IF(ISNUMBER($I168),INDEX('Výpočty'!$F$4:$F$63,$I168),"")</f>
        <v/>
      </c>
      <c r="D168" s="134" t="str">
        <f t="array" ref="D168">IF(ISNUMBER($I168),INDEX('Výpočty'!L$4:L$63,$I168),"")</f>
        <v/>
      </c>
      <c r="E168" s="134" t="str">
        <f t="array" ref="E168">IF(ISNUMBER($I168),INDEX('Výpočty'!$G$4:$G$63,$I168),"")</f>
        <v/>
      </c>
      <c r="F168" s="130" t="str">
        <f t="array" ref="F168">IF(ISNUMBER($I168),INDEX('Výpočty'!$B$4:$B$63,$I168)&amp;" - "&amp;TEXT(INDEX('Výpočty'!$C$4:$C$63,$I168),"hh:mm"),"")</f>
        <v/>
      </c>
      <c r="G168" s="136"/>
      <c r="H168" s="116" t="str">
        <f t="array" ref="H168">IF(ISNUMBER($I168),INDEX('Výpočty'!I$4:I$63,$I168),"")</f>
        <v/>
      </c>
      <c r="I168" s="114" t="str">
        <f t="shared" si="1"/>
        <v>#N/A</v>
      </c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ht="12.75" customHeight="1">
      <c r="A169" s="137">
        <v>166.0</v>
      </c>
      <c r="B169" s="134" t="str">
        <f t="array" ref="B169">IF(ISNUMBER($I169),INDEX(Registrace!$G$4:$G$23,$I169),"")</f>
        <v/>
      </c>
      <c r="C169" s="134" t="str">
        <f t="array" ref="C169">IF(ISNUMBER($I169),INDEX('Výpočty'!$F$4:$F$63,$I169),"")</f>
        <v/>
      </c>
      <c r="D169" s="134" t="str">
        <f t="array" ref="D169">IF(ISNUMBER($I169),INDEX('Výpočty'!L$4:L$63,$I169),"")</f>
        <v/>
      </c>
      <c r="E169" s="134" t="str">
        <f t="array" ref="E169">IF(ISNUMBER($I169),INDEX('Výpočty'!$G$4:$G$63,$I169),"")</f>
        <v/>
      </c>
      <c r="F169" s="130" t="str">
        <f t="array" ref="F169">IF(ISNUMBER($I169),INDEX('Výpočty'!$B$4:$B$63,$I169)&amp;" - "&amp;TEXT(INDEX('Výpočty'!$C$4:$C$63,$I169),"hh:mm"),"")</f>
        <v/>
      </c>
      <c r="G169" s="136"/>
      <c r="H169" s="116" t="str">
        <f t="array" ref="H169">IF(ISNUMBER($I169),INDEX('Výpočty'!I$4:I$63,$I169),"")</f>
        <v/>
      </c>
      <c r="I169" s="114" t="str">
        <f t="shared" si="1"/>
        <v>#N/A</v>
      </c>
      <c r="J169" s="96"/>
      <c r="K169" s="96"/>
      <c r="L169" s="96"/>
      <c r="M169" s="96"/>
      <c r="N169" s="96"/>
      <c r="O169" s="96"/>
      <c r="P169" s="96"/>
      <c r="Q169" s="96"/>
      <c r="R169" s="96"/>
      <c r="S169" s="96"/>
    </row>
    <row r="170" ht="12.75" customHeight="1">
      <c r="A170" s="137">
        <v>167.0</v>
      </c>
      <c r="B170" s="134" t="str">
        <f t="array" ref="B170">IF(ISNUMBER($I170),INDEX(Registrace!$G$4:$G$23,$I170),"")</f>
        <v/>
      </c>
      <c r="C170" s="134" t="str">
        <f t="array" ref="C170">IF(ISNUMBER($I170),INDEX('Výpočty'!$F$4:$F$63,$I170),"")</f>
        <v/>
      </c>
      <c r="D170" s="134" t="str">
        <f t="array" ref="D170">IF(ISNUMBER($I170),INDEX('Výpočty'!L$4:L$63,$I170),"")</f>
        <v/>
      </c>
      <c r="E170" s="134" t="str">
        <f t="array" ref="E170">IF(ISNUMBER($I170),INDEX('Výpočty'!$G$4:$G$63,$I170),"")</f>
        <v/>
      </c>
      <c r="F170" s="130" t="str">
        <f t="array" ref="F170">IF(ISNUMBER($I170),INDEX('Výpočty'!$B$4:$B$63,$I170)&amp;" - "&amp;TEXT(INDEX('Výpočty'!$C$4:$C$63,$I170),"hh:mm"),"")</f>
        <v/>
      </c>
      <c r="G170" s="136"/>
      <c r="H170" s="116" t="str">
        <f t="array" ref="H170">IF(ISNUMBER($I170),INDEX('Výpočty'!I$4:I$63,$I170),"")</f>
        <v/>
      </c>
      <c r="I170" s="114" t="str">
        <f t="shared" si="1"/>
        <v>#N/A</v>
      </c>
      <c r="J170" s="96"/>
      <c r="K170" s="96"/>
      <c r="L170" s="96"/>
      <c r="M170" s="96"/>
      <c r="N170" s="96"/>
      <c r="O170" s="96"/>
      <c r="P170" s="96"/>
      <c r="Q170" s="96"/>
      <c r="R170" s="96"/>
      <c r="S170" s="96"/>
    </row>
    <row r="171" ht="12.75" customHeight="1">
      <c r="A171" s="137">
        <v>168.0</v>
      </c>
      <c r="B171" s="134" t="str">
        <f t="array" ref="B171">IF(ISNUMBER($I171),INDEX(Registrace!$G$4:$G$23,$I171),"")</f>
        <v/>
      </c>
      <c r="C171" s="134" t="str">
        <f t="array" ref="C171">IF(ISNUMBER($I171),INDEX('Výpočty'!$F$4:$F$63,$I171),"")</f>
        <v/>
      </c>
      <c r="D171" s="134" t="str">
        <f t="array" ref="D171">IF(ISNUMBER($I171),INDEX('Výpočty'!L$4:L$63,$I171),"")</f>
        <v/>
      </c>
      <c r="E171" s="134" t="str">
        <f t="array" ref="E171">IF(ISNUMBER($I171),INDEX('Výpočty'!$G$4:$G$63,$I171),"")</f>
        <v/>
      </c>
      <c r="F171" s="130" t="str">
        <f t="array" ref="F171">IF(ISNUMBER($I171),INDEX('Výpočty'!$B$4:$B$63,$I171)&amp;" - "&amp;TEXT(INDEX('Výpočty'!$C$4:$C$63,$I171),"hh:mm"),"")</f>
        <v/>
      </c>
      <c r="G171" s="136"/>
      <c r="H171" s="116" t="str">
        <f t="array" ref="H171">IF(ISNUMBER($I171),INDEX('Výpočty'!I$4:I$63,$I171),"")</f>
        <v/>
      </c>
      <c r="I171" s="114" t="str">
        <f t="shared" si="1"/>
        <v>#N/A</v>
      </c>
      <c r="J171" s="96"/>
      <c r="K171" s="96"/>
      <c r="L171" s="96"/>
      <c r="M171" s="96"/>
      <c r="N171" s="96"/>
      <c r="O171" s="96"/>
      <c r="P171" s="96"/>
      <c r="Q171" s="96"/>
      <c r="R171" s="96"/>
      <c r="S171" s="96"/>
    </row>
    <row r="172" ht="12.75" customHeight="1">
      <c r="A172" s="137">
        <v>169.0</v>
      </c>
      <c r="B172" s="134" t="str">
        <f t="array" ref="B172">IF(ISNUMBER($I172),INDEX(Registrace!$G$4:$G$23,$I172),"")</f>
        <v/>
      </c>
      <c r="C172" s="134" t="str">
        <f t="array" ref="C172">IF(ISNUMBER($I172),INDEX('Výpočty'!$F$4:$F$63,$I172),"")</f>
        <v/>
      </c>
      <c r="D172" s="134" t="str">
        <f t="array" ref="D172">IF(ISNUMBER($I172),INDEX('Výpočty'!L$4:L$63,$I172),"")</f>
        <v/>
      </c>
      <c r="E172" s="134" t="str">
        <f t="array" ref="E172">IF(ISNUMBER($I172),INDEX('Výpočty'!$G$4:$G$63,$I172),"")</f>
        <v/>
      </c>
      <c r="F172" s="130" t="str">
        <f t="array" ref="F172">IF(ISNUMBER($I172),INDEX('Výpočty'!$B$4:$B$63,$I172)&amp;" - "&amp;TEXT(INDEX('Výpočty'!$C$4:$C$63,$I172),"hh:mm"),"")</f>
        <v/>
      </c>
      <c r="G172" s="136"/>
      <c r="H172" s="116" t="str">
        <f t="array" ref="H172">IF(ISNUMBER($I172),INDEX('Výpočty'!I$4:I$63,$I172),"")</f>
        <v/>
      </c>
      <c r="I172" s="114" t="str">
        <f t="shared" si="1"/>
        <v>#N/A</v>
      </c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ht="12.75" customHeight="1">
      <c r="A173" s="137">
        <v>170.0</v>
      </c>
      <c r="B173" s="134" t="str">
        <f t="array" ref="B173">IF(ISNUMBER($I173),INDEX(Registrace!$G$4:$G$23,$I173),"")</f>
        <v/>
      </c>
      <c r="C173" s="134" t="str">
        <f t="array" ref="C173">IF(ISNUMBER($I173),INDEX('Výpočty'!$F$4:$F$63,$I173),"")</f>
        <v/>
      </c>
      <c r="D173" s="134" t="str">
        <f t="array" ref="D173">IF(ISNUMBER($I173),INDEX('Výpočty'!L$4:L$63,$I173),"")</f>
        <v/>
      </c>
      <c r="E173" s="134" t="str">
        <f t="array" ref="E173">IF(ISNUMBER($I173),INDEX('Výpočty'!$G$4:$G$63,$I173),"")</f>
        <v/>
      </c>
      <c r="F173" s="130" t="str">
        <f t="array" ref="F173">IF(ISNUMBER($I173),INDEX('Výpočty'!$B$4:$B$63,$I173)&amp;" - "&amp;TEXT(INDEX('Výpočty'!$C$4:$C$63,$I173),"hh:mm"),"")</f>
        <v/>
      </c>
      <c r="G173" s="136"/>
      <c r="H173" s="116" t="str">
        <f t="array" ref="H173">IF(ISNUMBER($I173),INDEX('Výpočty'!I$4:I$63,$I173),"")</f>
        <v/>
      </c>
      <c r="I173" s="114" t="str">
        <f t="shared" si="1"/>
        <v>#N/A</v>
      </c>
      <c r="J173" s="96"/>
      <c r="K173" s="96"/>
      <c r="L173" s="96"/>
      <c r="M173" s="96"/>
      <c r="N173" s="96"/>
      <c r="O173" s="96"/>
      <c r="P173" s="96"/>
      <c r="Q173" s="96"/>
      <c r="R173" s="96"/>
      <c r="S173" s="96"/>
    </row>
    <row r="174" ht="12.75" customHeight="1">
      <c r="A174" s="137">
        <v>171.0</v>
      </c>
      <c r="B174" s="134" t="str">
        <f t="array" ref="B174">IF(ISNUMBER($I174),INDEX(Registrace!$G$4:$G$23,$I174),"")</f>
        <v/>
      </c>
      <c r="C174" s="134" t="str">
        <f t="array" ref="C174">IF(ISNUMBER($I174),INDEX('Výpočty'!$F$4:$F$63,$I174),"")</f>
        <v/>
      </c>
      <c r="D174" s="134" t="str">
        <f t="array" ref="D174">IF(ISNUMBER($I174),INDEX('Výpočty'!L$4:L$63,$I174),"")</f>
        <v/>
      </c>
      <c r="E174" s="134" t="str">
        <f t="array" ref="E174">IF(ISNUMBER($I174),INDEX('Výpočty'!$G$4:$G$63,$I174),"")</f>
        <v/>
      </c>
      <c r="F174" s="130" t="str">
        <f t="array" ref="F174">IF(ISNUMBER($I174),INDEX('Výpočty'!$B$4:$B$63,$I174)&amp;" - "&amp;TEXT(INDEX('Výpočty'!$C$4:$C$63,$I174),"hh:mm"),"")</f>
        <v/>
      </c>
      <c r="G174" s="136"/>
      <c r="H174" s="116" t="str">
        <f t="array" ref="H174">IF(ISNUMBER($I174),INDEX('Výpočty'!I$4:I$63,$I174),"")</f>
        <v/>
      </c>
      <c r="I174" s="114" t="str">
        <f t="shared" si="1"/>
        <v>#N/A</v>
      </c>
      <c r="J174" s="96"/>
      <c r="K174" s="96"/>
      <c r="L174" s="96"/>
      <c r="M174" s="96"/>
      <c r="N174" s="96"/>
      <c r="O174" s="96"/>
      <c r="P174" s="96"/>
      <c r="Q174" s="96"/>
      <c r="R174" s="96"/>
      <c r="S174" s="96"/>
    </row>
    <row r="175" ht="12.75" customHeight="1">
      <c r="A175" s="137">
        <v>172.0</v>
      </c>
      <c r="B175" s="134" t="str">
        <f t="array" ref="B175">IF(ISNUMBER($I175),INDEX(Registrace!$G$4:$G$23,$I175),"")</f>
        <v/>
      </c>
      <c r="C175" s="134" t="str">
        <f t="array" ref="C175">IF(ISNUMBER($I175),INDEX('Výpočty'!$F$4:$F$63,$I175),"")</f>
        <v/>
      </c>
      <c r="D175" s="134" t="str">
        <f t="array" ref="D175">IF(ISNUMBER($I175),INDEX('Výpočty'!L$4:L$63,$I175),"")</f>
        <v/>
      </c>
      <c r="E175" s="134" t="str">
        <f t="array" ref="E175">IF(ISNUMBER($I175),INDEX('Výpočty'!$G$4:$G$63,$I175),"")</f>
        <v/>
      </c>
      <c r="F175" s="130" t="str">
        <f t="array" ref="F175">IF(ISNUMBER($I175),INDEX('Výpočty'!$B$4:$B$63,$I175)&amp;" - "&amp;TEXT(INDEX('Výpočty'!$C$4:$C$63,$I175),"hh:mm"),"")</f>
        <v/>
      </c>
      <c r="G175" s="136"/>
      <c r="H175" s="116" t="str">
        <f t="array" ref="H175">IF(ISNUMBER($I175),INDEX('Výpočty'!I$4:I$63,$I175),"")</f>
        <v/>
      </c>
      <c r="I175" s="114" t="str">
        <f t="shared" si="1"/>
        <v>#N/A</v>
      </c>
      <c r="J175" s="96"/>
      <c r="K175" s="96"/>
      <c r="L175" s="96"/>
      <c r="M175" s="96"/>
      <c r="N175" s="96"/>
      <c r="O175" s="96"/>
      <c r="P175" s="96"/>
      <c r="Q175" s="96"/>
      <c r="R175" s="96"/>
      <c r="S175" s="96"/>
    </row>
    <row r="176" ht="12.75" customHeight="1">
      <c r="A176" s="137">
        <v>173.0</v>
      </c>
      <c r="B176" s="134" t="str">
        <f t="array" ref="B176">IF(ISNUMBER($I176),INDEX(Registrace!$G$4:$G$23,$I176),"")</f>
        <v/>
      </c>
      <c r="C176" s="134" t="str">
        <f t="array" ref="C176">IF(ISNUMBER($I176),INDEX('Výpočty'!$F$4:$F$63,$I176),"")</f>
        <v/>
      </c>
      <c r="D176" s="134" t="str">
        <f t="array" ref="D176">IF(ISNUMBER($I176),INDEX('Výpočty'!L$4:L$63,$I176),"")</f>
        <v/>
      </c>
      <c r="E176" s="134" t="str">
        <f t="array" ref="E176">IF(ISNUMBER($I176),INDEX('Výpočty'!$G$4:$G$63,$I176),"")</f>
        <v/>
      </c>
      <c r="F176" s="130" t="str">
        <f t="array" ref="F176">IF(ISNUMBER($I176),INDEX('Výpočty'!$B$4:$B$63,$I176)&amp;" - "&amp;TEXT(INDEX('Výpočty'!$C$4:$C$63,$I176),"hh:mm"),"")</f>
        <v/>
      </c>
      <c r="G176" s="136"/>
      <c r="H176" s="116" t="str">
        <f t="array" ref="H176">IF(ISNUMBER($I176),INDEX('Výpočty'!I$4:I$63,$I176),"")</f>
        <v/>
      </c>
      <c r="I176" s="114" t="str">
        <f t="shared" si="1"/>
        <v>#N/A</v>
      </c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ht="12.75" customHeight="1">
      <c r="A177" s="137">
        <v>174.0</v>
      </c>
      <c r="B177" s="134" t="str">
        <f t="array" ref="B177">IF(ISNUMBER($I177),INDEX(Registrace!$G$4:$G$23,$I177),"")</f>
        <v/>
      </c>
      <c r="C177" s="134" t="str">
        <f t="array" ref="C177">IF(ISNUMBER($I177),INDEX('Výpočty'!$F$4:$F$63,$I177),"")</f>
        <v/>
      </c>
      <c r="D177" s="134" t="str">
        <f t="array" ref="D177">IF(ISNUMBER($I177),INDEX('Výpočty'!L$4:L$63,$I177),"")</f>
        <v/>
      </c>
      <c r="E177" s="134" t="str">
        <f t="array" ref="E177">IF(ISNUMBER($I177),INDEX('Výpočty'!$G$4:$G$63,$I177),"")</f>
        <v/>
      </c>
      <c r="F177" s="130" t="str">
        <f t="array" ref="F177">IF(ISNUMBER($I177),INDEX('Výpočty'!$B$4:$B$63,$I177)&amp;" - "&amp;TEXT(INDEX('Výpočty'!$C$4:$C$63,$I177),"hh:mm"),"")</f>
        <v/>
      </c>
      <c r="G177" s="136"/>
      <c r="H177" s="116" t="str">
        <f t="array" ref="H177">IF(ISNUMBER($I177),INDEX('Výpočty'!I$4:I$63,$I177),"")</f>
        <v/>
      </c>
      <c r="I177" s="114" t="str">
        <f t="shared" si="1"/>
        <v>#N/A</v>
      </c>
      <c r="J177" s="96"/>
      <c r="K177" s="96"/>
      <c r="L177" s="96"/>
      <c r="M177" s="96"/>
      <c r="N177" s="96"/>
      <c r="O177" s="96"/>
      <c r="P177" s="96"/>
      <c r="Q177" s="96"/>
      <c r="R177" s="96"/>
      <c r="S177" s="96"/>
    </row>
    <row r="178" ht="12.75" customHeight="1">
      <c r="A178" s="137">
        <v>175.0</v>
      </c>
      <c r="B178" s="134" t="str">
        <f t="array" ref="B178">IF(ISNUMBER($I178),INDEX(Registrace!$G$4:$G$23,$I178),"")</f>
        <v/>
      </c>
      <c r="C178" s="134" t="str">
        <f t="array" ref="C178">IF(ISNUMBER($I178),INDEX('Výpočty'!$F$4:$F$63,$I178),"")</f>
        <v/>
      </c>
      <c r="D178" s="134" t="str">
        <f t="array" ref="D178">IF(ISNUMBER($I178),INDEX('Výpočty'!L$4:L$63,$I178),"")</f>
        <v/>
      </c>
      <c r="E178" s="134" t="str">
        <f t="array" ref="E178">IF(ISNUMBER($I178),INDEX('Výpočty'!$G$4:$G$63,$I178),"")</f>
        <v/>
      </c>
      <c r="F178" s="130" t="str">
        <f t="array" ref="F178">IF(ISNUMBER($I178),INDEX('Výpočty'!$B$4:$B$63,$I178)&amp;" - "&amp;TEXT(INDEX('Výpočty'!$C$4:$C$63,$I178),"hh:mm"),"")</f>
        <v/>
      </c>
      <c r="G178" s="136"/>
      <c r="H178" s="116" t="str">
        <f t="array" ref="H178">IF(ISNUMBER($I178),INDEX('Výpočty'!I$4:I$63,$I178),"")</f>
        <v/>
      </c>
      <c r="I178" s="114" t="str">
        <f t="shared" si="1"/>
        <v>#N/A</v>
      </c>
      <c r="J178" s="96"/>
      <c r="K178" s="96"/>
      <c r="L178" s="96"/>
      <c r="M178" s="96"/>
      <c r="N178" s="96"/>
      <c r="O178" s="96"/>
      <c r="P178" s="96"/>
      <c r="Q178" s="96"/>
      <c r="R178" s="96"/>
      <c r="S178" s="96"/>
    </row>
    <row r="179" ht="12.75" customHeight="1">
      <c r="A179" s="137">
        <v>176.0</v>
      </c>
      <c r="B179" s="134" t="str">
        <f t="array" ref="B179">IF(ISNUMBER($I179),INDEX(Registrace!$G$4:$G$23,$I179),"")</f>
        <v/>
      </c>
      <c r="C179" s="134" t="str">
        <f t="array" ref="C179">IF(ISNUMBER($I179),INDEX('Výpočty'!$F$4:$F$63,$I179),"")</f>
        <v/>
      </c>
      <c r="D179" s="134" t="str">
        <f t="array" ref="D179">IF(ISNUMBER($I179),INDEX('Výpočty'!L$4:L$63,$I179),"")</f>
        <v/>
      </c>
      <c r="E179" s="134" t="str">
        <f t="array" ref="E179">IF(ISNUMBER($I179),INDEX('Výpočty'!$G$4:$G$63,$I179),"")</f>
        <v/>
      </c>
      <c r="F179" s="130" t="str">
        <f t="array" ref="F179">IF(ISNUMBER($I179),INDEX('Výpočty'!$B$4:$B$63,$I179)&amp;" - "&amp;TEXT(INDEX('Výpočty'!$C$4:$C$63,$I179),"hh:mm"),"")</f>
        <v/>
      </c>
      <c r="G179" s="136"/>
      <c r="H179" s="116" t="str">
        <f t="array" ref="H179">IF(ISNUMBER($I179),INDEX('Výpočty'!I$4:I$63,$I179),"")</f>
        <v/>
      </c>
      <c r="I179" s="114" t="str">
        <f t="shared" si="1"/>
        <v>#N/A</v>
      </c>
      <c r="J179" s="96"/>
      <c r="K179" s="96"/>
      <c r="L179" s="96"/>
      <c r="M179" s="96"/>
      <c r="N179" s="96"/>
      <c r="O179" s="96"/>
      <c r="P179" s="96"/>
      <c r="Q179" s="96"/>
      <c r="R179" s="96"/>
      <c r="S179" s="96"/>
    </row>
    <row r="180" ht="12.75" customHeight="1">
      <c r="A180" s="108">
        <v>177.0</v>
      </c>
      <c r="B180" s="138" t="str">
        <f t="array" ref="B180">IF(ISNUMBER($I180),INDEX(Registrace!$G$4:$G$23,$I180),"")</f>
        <v/>
      </c>
      <c r="C180" s="138" t="str">
        <f t="array" ref="C180">IF(ISNUMBER($I180),INDEX('Výpočty'!$F$4:$F$63,$I180),"")</f>
        <v/>
      </c>
      <c r="D180" s="138" t="str">
        <f t="array" ref="D180">IF(ISNUMBER($I180),INDEX('Výpočty'!L$4:L$63,$I180),"")</f>
        <v/>
      </c>
      <c r="E180" s="138" t="str">
        <f t="array" ref="E180">IF(ISNUMBER($I180),INDEX('Výpočty'!$G$4:$G$63,$I180),"")</f>
        <v/>
      </c>
      <c r="F180" s="139" t="str">
        <f t="array" ref="F180">IF(ISNUMBER($I180),INDEX('Výpočty'!$B$4:$B$63,$I180)&amp;" - "&amp;TEXT(INDEX('Výpočty'!$C$4:$C$63,$I180),"hh:mm"),"")</f>
        <v/>
      </c>
      <c r="G180" s="136"/>
      <c r="H180" s="116" t="str">
        <f t="array" ref="H180">IF(ISNUMBER($I180),INDEX('Výpočty'!I$4:I$63,$I180),"")</f>
        <v/>
      </c>
      <c r="I180" s="114" t="str">
        <f t="shared" si="1"/>
        <v>#N/A</v>
      </c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ht="12.75" customHeight="1">
      <c r="A181" s="108">
        <v>178.0</v>
      </c>
      <c r="B181" s="134" t="str">
        <f t="array" ref="B181">IF(ISNUMBER($I181),INDEX(Registrace!$G$4:$G$23,$I181),"")</f>
        <v/>
      </c>
      <c r="C181" s="134" t="str">
        <f t="array" ref="C181">IF(ISNUMBER($I181),INDEX('Výpočty'!$F$4:$F$63,$I181),"")</f>
        <v/>
      </c>
      <c r="D181" s="134" t="str">
        <f t="array" ref="D181">IF(ISNUMBER($I181),INDEX('Výpočty'!L$4:L$63,$I181),"")</f>
        <v/>
      </c>
      <c r="E181" s="134" t="str">
        <f t="array" ref="E181">IF(ISNUMBER($I181),INDEX('Výpočty'!$G$4:$G$63,$I181),"")</f>
        <v/>
      </c>
      <c r="F181" s="130" t="str">
        <f t="array" ref="F181">IF(ISNUMBER($I181),INDEX('Výpočty'!$B$4:$B$63,$I181)&amp;" - "&amp;TEXT(INDEX('Výpočty'!$C$4:$C$63,$I181),"hh:mm"),"")</f>
        <v/>
      </c>
      <c r="G181" s="136"/>
      <c r="H181" s="116" t="str">
        <f t="array" ref="H181">IF(ISNUMBER($I181),INDEX('Výpočty'!I$4:I$63,$I181),"")</f>
        <v/>
      </c>
      <c r="I181" s="114" t="str">
        <f t="shared" si="1"/>
        <v>#N/A</v>
      </c>
      <c r="J181" s="96"/>
      <c r="K181" s="96"/>
      <c r="L181" s="96"/>
      <c r="M181" s="96"/>
      <c r="N181" s="96"/>
      <c r="O181" s="96"/>
      <c r="P181" s="96"/>
      <c r="Q181" s="96"/>
      <c r="R181" s="96"/>
      <c r="S181" s="96"/>
    </row>
    <row r="182" ht="12.75" customHeight="1">
      <c r="A182" s="108">
        <v>179.0</v>
      </c>
      <c r="B182" s="134" t="str">
        <f t="array" ref="B182">IF(ISNUMBER($I182),INDEX(Registrace!$G$4:$G$23,$I182),"")</f>
        <v/>
      </c>
      <c r="C182" s="134" t="str">
        <f t="array" ref="C182">IF(ISNUMBER($I182),INDEX('Výpočty'!$F$4:$F$63,$I182),"")</f>
        <v/>
      </c>
      <c r="D182" s="134" t="str">
        <f t="array" ref="D182">IF(ISNUMBER($I182),INDEX('Výpočty'!L$4:L$63,$I182),"")</f>
        <v/>
      </c>
      <c r="E182" s="134" t="str">
        <f t="array" ref="E182">IF(ISNUMBER($I182),INDEX('Výpočty'!$G$4:$G$63,$I182),"")</f>
        <v/>
      </c>
      <c r="F182" s="130" t="str">
        <f t="array" ref="F182">IF(ISNUMBER($I182),INDEX('Výpočty'!$B$4:$B$63,$I182)&amp;" - "&amp;TEXT(INDEX('Výpočty'!$C$4:$C$63,$I182),"hh:mm"),"")</f>
        <v/>
      </c>
      <c r="G182" s="136"/>
      <c r="H182" s="116" t="str">
        <f t="array" ref="H182">IF(ISNUMBER($I182),INDEX('Výpočty'!I$4:I$63,$I182),"")</f>
        <v/>
      </c>
      <c r="I182" s="114" t="str">
        <f t="shared" si="1"/>
        <v>#N/A</v>
      </c>
      <c r="J182" s="96"/>
      <c r="K182" s="96"/>
      <c r="L182" s="96"/>
      <c r="M182" s="96"/>
      <c r="N182" s="96"/>
      <c r="O182" s="96"/>
      <c r="P182" s="96"/>
      <c r="Q182" s="96"/>
      <c r="R182" s="96"/>
      <c r="S182" s="96"/>
    </row>
    <row r="183" ht="12.75" customHeight="1">
      <c r="A183" s="108">
        <v>180.0</v>
      </c>
      <c r="B183" s="134" t="str">
        <f t="array" ref="B183">IF(ISNUMBER($I183),INDEX(Registrace!$G$4:$G$23,$I183),"")</f>
        <v/>
      </c>
      <c r="C183" s="134" t="str">
        <f t="array" ref="C183">IF(ISNUMBER($I183),INDEX('Výpočty'!$F$4:$F$63,$I183),"")</f>
        <v/>
      </c>
      <c r="D183" s="134" t="str">
        <f t="array" ref="D183">IF(ISNUMBER($I183),INDEX('Výpočty'!L$4:L$63,$I183),"")</f>
        <v/>
      </c>
      <c r="E183" s="134" t="str">
        <f t="array" ref="E183">IF(ISNUMBER($I183),INDEX('Výpočty'!$G$4:$G$63,$I183),"")</f>
        <v/>
      </c>
      <c r="F183" s="130" t="str">
        <f t="array" ref="F183">IF(ISNUMBER($I183),INDEX('Výpočty'!$B$4:$B$63,$I183)&amp;" - "&amp;TEXT(INDEX('Výpočty'!$C$4:$C$63,$I183),"hh:mm"),"")</f>
        <v/>
      </c>
      <c r="G183" s="136"/>
      <c r="H183" s="116" t="str">
        <f t="array" ref="H183">IF(ISNUMBER($I183),INDEX('Výpočty'!I$4:I$63,$I183),"")</f>
        <v/>
      </c>
      <c r="I183" s="114" t="str">
        <f t="shared" si="1"/>
        <v>#N/A</v>
      </c>
      <c r="J183" s="96"/>
      <c r="K183" s="96"/>
      <c r="L183" s="96"/>
      <c r="M183" s="96"/>
      <c r="N183" s="96"/>
      <c r="O183" s="96"/>
      <c r="P183" s="96"/>
      <c r="Q183" s="96"/>
      <c r="R183" s="96"/>
      <c r="S183" s="96"/>
    </row>
    <row r="184" ht="12.75" customHeight="1">
      <c r="A184" s="108">
        <v>181.0</v>
      </c>
      <c r="B184" s="134" t="str">
        <f t="array" ref="B184">IF(ISNUMBER($I184),INDEX(Registrace!$G$4:$G$23,$I184),"")</f>
        <v/>
      </c>
      <c r="C184" s="134" t="str">
        <f t="array" ref="C184">IF(ISNUMBER($I184),INDEX('Výpočty'!$F$4:$F$63,$I184),"")</f>
        <v/>
      </c>
      <c r="D184" s="134" t="str">
        <f t="array" ref="D184">IF(ISNUMBER($I184),INDEX('Výpočty'!L$4:L$63,$I184),"")</f>
        <v/>
      </c>
      <c r="E184" s="134" t="str">
        <f t="array" ref="E184">IF(ISNUMBER($I184),INDEX('Výpočty'!$G$4:$G$63,$I184),"")</f>
        <v/>
      </c>
      <c r="F184" s="130" t="str">
        <f t="array" ref="F184">IF(ISNUMBER($I184),INDEX('Výpočty'!$B$4:$B$63,$I184)&amp;" - "&amp;TEXT(INDEX('Výpočty'!$C$4:$C$63,$I184),"hh:mm"),"")</f>
        <v/>
      </c>
      <c r="G184" s="136"/>
      <c r="H184" s="116" t="str">
        <f t="array" ref="H184">IF(ISNUMBER($I184),INDEX('Výpočty'!I$4:I$63,$I184),"")</f>
        <v/>
      </c>
      <c r="I184" s="114" t="str">
        <f t="shared" si="1"/>
        <v>#N/A</v>
      </c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ht="12.75" customHeight="1">
      <c r="A185" s="108">
        <v>182.0</v>
      </c>
      <c r="B185" s="134" t="str">
        <f t="array" ref="B185">IF(ISNUMBER($I185),INDEX(Registrace!$G$4:$G$23,$I185),"")</f>
        <v/>
      </c>
      <c r="C185" s="134" t="str">
        <f t="array" ref="C185">IF(ISNUMBER($I185),INDEX('Výpočty'!$F$4:$F$63,$I185),"")</f>
        <v/>
      </c>
      <c r="D185" s="134" t="str">
        <f t="array" ref="D185">IF(ISNUMBER($I185),INDEX('Výpočty'!L$4:L$63,$I185),"")</f>
        <v/>
      </c>
      <c r="E185" s="134" t="str">
        <f t="array" ref="E185">IF(ISNUMBER($I185),INDEX('Výpočty'!$G$4:$G$63,$I185),"")</f>
        <v/>
      </c>
      <c r="F185" s="130" t="str">
        <f t="array" ref="F185">IF(ISNUMBER($I185),INDEX('Výpočty'!$B$4:$B$63,$I185)&amp;" - "&amp;TEXT(INDEX('Výpočty'!$C$4:$C$63,$I185),"hh:mm"),"")</f>
        <v/>
      </c>
      <c r="G185" s="136"/>
      <c r="H185" s="116" t="str">
        <f t="array" ref="H185">IF(ISNUMBER($I185),INDEX('Výpočty'!I$4:I$63,$I185),"")</f>
        <v/>
      </c>
      <c r="I185" s="114" t="str">
        <f t="shared" si="1"/>
        <v>#N/A</v>
      </c>
      <c r="J185" s="96"/>
      <c r="K185" s="96"/>
      <c r="L185" s="96"/>
      <c r="M185" s="96"/>
      <c r="N185" s="96"/>
      <c r="O185" s="96"/>
      <c r="P185" s="96"/>
      <c r="Q185" s="96"/>
      <c r="R185" s="96"/>
      <c r="S185" s="96"/>
    </row>
    <row r="186" ht="12.75" customHeight="1">
      <c r="A186" s="108">
        <v>183.0</v>
      </c>
      <c r="B186" s="134" t="str">
        <f t="array" ref="B186">IF(ISNUMBER($I186),INDEX(Registrace!$G$4:$G$23,$I186),"")</f>
        <v/>
      </c>
      <c r="C186" s="134" t="str">
        <f t="array" ref="C186">IF(ISNUMBER($I186),INDEX('Výpočty'!$F$4:$F$63,$I186),"")</f>
        <v/>
      </c>
      <c r="D186" s="134" t="str">
        <f t="array" ref="D186">IF(ISNUMBER($I186),INDEX('Výpočty'!L$4:L$63,$I186),"")</f>
        <v/>
      </c>
      <c r="E186" s="134" t="str">
        <f t="array" ref="E186">IF(ISNUMBER($I186),INDEX('Výpočty'!$G$4:$G$63,$I186),"")</f>
        <v/>
      </c>
      <c r="F186" s="130" t="str">
        <f t="array" ref="F186">IF(ISNUMBER($I186),INDEX('Výpočty'!$B$4:$B$63,$I186)&amp;" - "&amp;TEXT(INDEX('Výpočty'!$C$4:$C$63,$I186),"hh:mm"),"")</f>
        <v/>
      </c>
      <c r="G186" s="136"/>
      <c r="H186" s="116" t="str">
        <f t="array" ref="H186">IF(ISNUMBER($I186),INDEX('Výpočty'!I$4:I$63,$I186),"")</f>
        <v/>
      </c>
      <c r="I186" s="114" t="str">
        <f t="shared" si="1"/>
        <v>#N/A</v>
      </c>
      <c r="J186" s="96"/>
      <c r="K186" s="96"/>
      <c r="L186" s="96"/>
      <c r="M186" s="96"/>
      <c r="N186" s="96"/>
      <c r="O186" s="96"/>
      <c r="P186" s="96"/>
      <c r="Q186" s="96"/>
      <c r="R186" s="96"/>
      <c r="S186" s="96"/>
    </row>
    <row r="187" ht="12.75" customHeight="1">
      <c r="A187" s="108">
        <v>184.0</v>
      </c>
      <c r="B187" s="134" t="str">
        <f t="array" ref="B187">IF(ISNUMBER($I187),INDEX(Registrace!$G$4:$G$23,$I187),"")</f>
        <v/>
      </c>
      <c r="C187" s="134" t="str">
        <f t="array" ref="C187">IF(ISNUMBER($I187),INDEX('Výpočty'!$F$4:$F$63,$I187),"")</f>
        <v/>
      </c>
      <c r="D187" s="134" t="str">
        <f t="array" ref="D187">IF(ISNUMBER($I187),INDEX('Výpočty'!L$4:L$63,$I187),"")</f>
        <v/>
      </c>
      <c r="E187" s="134" t="str">
        <f t="array" ref="E187">IF(ISNUMBER($I187),INDEX('Výpočty'!$G$4:$G$63,$I187),"")</f>
        <v/>
      </c>
      <c r="F187" s="130" t="str">
        <f t="array" ref="F187">IF(ISNUMBER($I187),INDEX('Výpočty'!$B$4:$B$63,$I187)&amp;" - "&amp;TEXT(INDEX('Výpočty'!$C$4:$C$63,$I187),"hh:mm"),"")</f>
        <v/>
      </c>
      <c r="G187" s="136"/>
      <c r="H187" s="116" t="str">
        <f t="array" ref="H187">IF(ISNUMBER($I187),INDEX('Výpočty'!I$4:I$63,$I187),"")</f>
        <v/>
      </c>
      <c r="I187" s="114" t="str">
        <f t="shared" si="1"/>
        <v>#N/A</v>
      </c>
      <c r="J187" s="96"/>
      <c r="K187" s="96"/>
      <c r="L187" s="96"/>
      <c r="M187" s="96"/>
      <c r="N187" s="96"/>
      <c r="O187" s="96"/>
      <c r="P187" s="96"/>
      <c r="Q187" s="96"/>
      <c r="R187" s="96"/>
      <c r="S187" s="96"/>
    </row>
    <row r="188" ht="12.75" customHeight="1">
      <c r="A188" s="108">
        <v>185.0</v>
      </c>
      <c r="B188" s="134" t="str">
        <f t="array" ref="B188">IF(ISNUMBER($I188),INDEX(Registrace!$G$4:$G$23,$I188),"")</f>
        <v/>
      </c>
      <c r="C188" s="134" t="str">
        <f t="array" ref="C188">IF(ISNUMBER($I188),INDEX('Výpočty'!$F$4:$F$63,$I188),"")</f>
        <v/>
      </c>
      <c r="D188" s="134" t="str">
        <f t="array" ref="D188">IF(ISNUMBER($I188),INDEX('Výpočty'!L$4:L$63,$I188),"")</f>
        <v/>
      </c>
      <c r="E188" s="134" t="str">
        <f t="array" ref="E188">IF(ISNUMBER($I188),INDEX('Výpočty'!$G$4:$G$63,$I188),"")</f>
        <v/>
      </c>
      <c r="F188" s="130" t="str">
        <f t="array" ref="F188">IF(ISNUMBER($I188),INDEX('Výpočty'!$B$4:$B$63,$I188)&amp;" - "&amp;TEXT(INDEX('Výpočty'!$C$4:$C$63,$I188),"hh:mm"),"")</f>
        <v/>
      </c>
      <c r="G188" s="136"/>
      <c r="H188" s="116" t="str">
        <f t="array" ref="H188">IF(ISNUMBER($I188),INDEX('Výpočty'!I$4:I$63,$I188),"")</f>
        <v/>
      </c>
      <c r="I188" s="114" t="str">
        <f t="shared" si="1"/>
        <v>#N/A</v>
      </c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ht="12.75" customHeight="1">
      <c r="A189" s="108">
        <v>186.0</v>
      </c>
      <c r="B189" s="134" t="str">
        <f t="array" ref="B189">IF(ISNUMBER($I189),INDEX(Registrace!$G$4:$G$23,$I189),"")</f>
        <v/>
      </c>
      <c r="C189" s="134" t="str">
        <f t="array" ref="C189">IF(ISNUMBER($I189),INDEX('Výpočty'!$F$4:$F$63,$I189),"")</f>
        <v/>
      </c>
      <c r="D189" s="134" t="str">
        <f t="array" ref="D189">IF(ISNUMBER($I189),INDEX('Výpočty'!L$4:L$63,$I189),"")</f>
        <v/>
      </c>
      <c r="E189" s="134" t="str">
        <f t="array" ref="E189">IF(ISNUMBER($I189),INDEX('Výpočty'!$G$4:$G$63,$I189),"")</f>
        <v/>
      </c>
      <c r="F189" s="130" t="str">
        <f t="array" ref="F189">IF(ISNUMBER($I189),INDEX('Výpočty'!$B$4:$B$63,$I189)&amp;" - "&amp;TEXT(INDEX('Výpočty'!$C$4:$C$63,$I189),"hh:mm"),"")</f>
        <v/>
      </c>
      <c r="G189" s="136"/>
      <c r="H189" s="116" t="str">
        <f t="array" ref="H189">IF(ISNUMBER($I189),INDEX('Výpočty'!I$4:I$63,$I189),"")</f>
        <v/>
      </c>
      <c r="I189" s="114" t="str">
        <f t="shared" si="1"/>
        <v>#N/A</v>
      </c>
      <c r="J189" s="96"/>
      <c r="K189" s="96"/>
      <c r="L189" s="96"/>
      <c r="M189" s="96"/>
      <c r="N189" s="96"/>
      <c r="O189" s="96"/>
      <c r="P189" s="96"/>
      <c r="Q189" s="96"/>
      <c r="R189" s="96"/>
      <c r="S189" s="96"/>
    </row>
    <row r="190" ht="12.75" customHeight="1">
      <c r="A190" s="108">
        <v>187.0</v>
      </c>
      <c r="B190" s="134" t="str">
        <f t="array" ref="B190">IF(ISNUMBER($I190),INDEX(Registrace!$G$4:$G$23,$I190),"")</f>
        <v/>
      </c>
      <c r="C190" s="134" t="str">
        <f t="array" ref="C190">IF(ISNUMBER($I190),INDEX('Výpočty'!$F$4:$F$63,$I190),"")</f>
        <v/>
      </c>
      <c r="D190" s="134" t="str">
        <f t="array" ref="D190">IF(ISNUMBER($I190),INDEX('Výpočty'!L$4:L$63,$I190),"")</f>
        <v/>
      </c>
      <c r="E190" s="134" t="str">
        <f t="array" ref="E190">IF(ISNUMBER($I190),INDEX('Výpočty'!$G$4:$G$63,$I190),"")</f>
        <v/>
      </c>
      <c r="F190" s="130" t="str">
        <f t="array" ref="F190">IF(ISNUMBER($I190),INDEX('Výpočty'!$B$4:$B$63,$I190)&amp;" - "&amp;TEXT(INDEX('Výpočty'!$C$4:$C$63,$I190),"hh:mm"),"")</f>
        <v/>
      </c>
      <c r="G190" s="136"/>
      <c r="H190" s="116" t="str">
        <f t="array" ref="H190">IF(ISNUMBER($I190),INDEX('Výpočty'!I$4:I$63,$I190),"")</f>
        <v/>
      </c>
      <c r="I190" s="114" t="str">
        <f t="shared" si="1"/>
        <v>#N/A</v>
      </c>
      <c r="J190" s="96"/>
      <c r="K190" s="96"/>
      <c r="L190" s="96"/>
      <c r="M190" s="96"/>
      <c r="N190" s="96"/>
      <c r="O190" s="96"/>
      <c r="P190" s="96"/>
      <c r="Q190" s="96"/>
      <c r="R190" s="96"/>
      <c r="S190" s="96"/>
    </row>
    <row r="191" ht="12.75" customHeight="1">
      <c r="A191" s="108">
        <v>188.0</v>
      </c>
      <c r="B191" s="134" t="str">
        <f t="array" ref="B191">IF(ISNUMBER($I191),INDEX(Registrace!$G$4:$G$23,$I191),"")</f>
        <v/>
      </c>
      <c r="C191" s="134" t="str">
        <f t="array" ref="C191">IF(ISNUMBER($I191),INDEX('Výpočty'!$F$4:$F$63,$I191),"")</f>
        <v/>
      </c>
      <c r="D191" s="134" t="str">
        <f t="array" ref="D191">IF(ISNUMBER($I191),INDEX('Výpočty'!L$4:L$63,$I191),"")</f>
        <v/>
      </c>
      <c r="E191" s="134" t="str">
        <f t="array" ref="E191">IF(ISNUMBER($I191),INDEX('Výpočty'!$G$4:$G$63,$I191),"")</f>
        <v/>
      </c>
      <c r="F191" s="130" t="str">
        <f t="array" ref="F191">IF(ISNUMBER($I191),INDEX('Výpočty'!$B$4:$B$63,$I191)&amp;" - "&amp;TEXT(INDEX('Výpočty'!$C$4:$C$63,$I191),"hh:mm"),"")</f>
        <v/>
      </c>
      <c r="G191" s="136"/>
      <c r="H191" s="116" t="str">
        <f t="array" ref="H191">IF(ISNUMBER($I191),INDEX('Výpočty'!I$4:I$63,$I191),"")</f>
        <v/>
      </c>
      <c r="I191" s="114" t="str">
        <f t="shared" si="1"/>
        <v>#N/A</v>
      </c>
      <c r="J191" s="96"/>
      <c r="K191" s="96"/>
      <c r="L191" s="96"/>
      <c r="M191" s="96"/>
      <c r="N191" s="96"/>
      <c r="O191" s="96"/>
      <c r="P191" s="96"/>
      <c r="Q191" s="96"/>
      <c r="R191" s="96"/>
      <c r="S191" s="96"/>
    </row>
    <row r="192" ht="12.75" customHeight="1">
      <c r="A192" s="108">
        <v>189.0</v>
      </c>
      <c r="B192" s="134" t="str">
        <f t="array" ref="B192">IF(ISNUMBER($I192),INDEX(Registrace!$G$4:$G$23,$I192),"")</f>
        <v/>
      </c>
      <c r="C192" s="134" t="str">
        <f t="array" ref="C192">IF(ISNUMBER($I192),INDEX('Výpočty'!$F$4:$F$63,$I192),"")</f>
        <v/>
      </c>
      <c r="D192" s="134" t="str">
        <f t="array" ref="D192">IF(ISNUMBER($I192),INDEX('Výpočty'!L$4:L$63,$I192),"")</f>
        <v/>
      </c>
      <c r="E192" s="134" t="str">
        <f t="array" ref="E192">IF(ISNUMBER($I192),INDEX('Výpočty'!$G$4:$G$63,$I192),"")</f>
        <v/>
      </c>
      <c r="F192" s="130" t="str">
        <f t="array" ref="F192">IF(ISNUMBER($I192),INDEX('Výpočty'!$B$4:$B$63,$I192)&amp;" - "&amp;TEXT(INDEX('Výpočty'!$C$4:$C$63,$I192),"hh:mm"),"")</f>
        <v/>
      </c>
      <c r="G192" s="136"/>
      <c r="H192" s="116" t="str">
        <f t="array" ref="H192">IF(ISNUMBER($I192),INDEX('Výpočty'!I$4:I$63,$I192),"")</f>
        <v/>
      </c>
      <c r="I192" s="114" t="str">
        <f t="shared" si="1"/>
        <v>#N/A</v>
      </c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ht="12.75" customHeight="1">
      <c r="A193" s="108">
        <v>190.0</v>
      </c>
      <c r="B193" s="134" t="str">
        <f t="array" ref="B193">IF(ISNUMBER($I193),INDEX(Registrace!$G$4:$G$23,$I193),"")</f>
        <v/>
      </c>
      <c r="C193" s="134" t="str">
        <f t="array" ref="C193">IF(ISNUMBER($I193),INDEX('Výpočty'!$F$4:$F$63,$I193),"")</f>
        <v/>
      </c>
      <c r="D193" s="134" t="str">
        <f t="array" ref="D193">IF(ISNUMBER($I193),INDEX('Výpočty'!L$4:L$63,$I193),"")</f>
        <v/>
      </c>
      <c r="E193" s="134" t="str">
        <f t="array" ref="E193">IF(ISNUMBER($I193),INDEX('Výpočty'!$G$4:$G$63,$I193),"")</f>
        <v/>
      </c>
      <c r="F193" s="130" t="str">
        <f t="array" ref="F193">IF(ISNUMBER($I193),INDEX('Výpočty'!$B$4:$B$63,$I193)&amp;" - "&amp;TEXT(INDEX('Výpočty'!$C$4:$C$63,$I193),"hh:mm"),"")</f>
        <v/>
      </c>
      <c r="G193" s="136"/>
      <c r="H193" s="116" t="str">
        <f t="array" ref="H193">IF(ISNUMBER($I193),INDEX('Výpočty'!I$4:I$63,$I193),"")</f>
        <v/>
      </c>
      <c r="I193" s="114" t="str">
        <f t="shared" si="1"/>
        <v>#N/A</v>
      </c>
      <c r="J193" s="96"/>
      <c r="K193" s="96"/>
      <c r="L193" s="96"/>
      <c r="M193" s="96"/>
      <c r="N193" s="96"/>
      <c r="O193" s="96"/>
      <c r="P193" s="96"/>
      <c r="Q193" s="96"/>
      <c r="R193" s="96"/>
      <c r="S193" s="96"/>
    </row>
    <row r="194" ht="12.75" customHeight="1">
      <c r="A194" s="108">
        <v>191.0</v>
      </c>
      <c r="B194" s="134" t="str">
        <f t="array" ref="B194">IF(ISNUMBER($I194),INDEX(Registrace!$G$4:$G$23,$I194),"")</f>
        <v/>
      </c>
      <c r="C194" s="134" t="str">
        <f t="array" ref="C194">IF(ISNUMBER($I194),INDEX('Výpočty'!$F$4:$F$63,$I194),"")</f>
        <v/>
      </c>
      <c r="D194" s="134" t="str">
        <f t="array" ref="D194">IF(ISNUMBER($I194),INDEX('Výpočty'!L$4:L$63,$I194),"")</f>
        <v/>
      </c>
      <c r="E194" s="134" t="str">
        <f t="array" ref="E194">IF(ISNUMBER($I194),INDEX('Výpočty'!$G$4:$G$63,$I194),"")</f>
        <v/>
      </c>
      <c r="F194" s="130" t="str">
        <f t="array" ref="F194">IF(ISNUMBER($I194),INDEX('Výpočty'!$B$4:$B$63,$I194)&amp;" - "&amp;TEXT(INDEX('Výpočty'!$C$4:$C$63,$I194),"hh:mm"),"")</f>
        <v/>
      </c>
      <c r="G194" s="136"/>
      <c r="H194" s="116" t="str">
        <f t="array" ref="H194">IF(ISNUMBER($I194),INDEX('Výpočty'!I$4:I$63,$I194),"")</f>
        <v/>
      </c>
      <c r="I194" s="114" t="str">
        <f t="shared" si="1"/>
        <v>#N/A</v>
      </c>
      <c r="J194" s="96"/>
      <c r="K194" s="96"/>
      <c r="L194" s="96"/>
      <c r="M194" s="96"/>
      <c r="N194" s="96"/>
      <c r="O194" s="96"/>
      <c r="P194" s="96"/>
      <c r="Q194" s="96"/>
      <c r="R194" s="96"/>
      <c r="S194" s="96"/>
    </row>
    <row r="195" ht="12.75" customHeight="1">
      <c r="A195" s="108">
        <v>192.0</v>
      </c>
      <c r="B195" s="134" t="str">
        <f t="array" ref="B195">IF(ISNUMBER($I195),INDEX(Registrace!$G$4:$G$23,$I195),"")</f>
        <v/>
      </c>
      <c r="C195" s="134" t="str">
        <f t="array" ref="C195">IF(ISNUMBER($I195),INDEX('Výpočty'!$F$4:$F$63,$I195),"")</f>
        <v/>
      </c>
      <c r="D195" s="134" t="str">
        <f t="array" ref="D195">IF(ISNUMBER($I195),INDEX('Výpočty'!L$4:L$63,$I195),"")</f>
        <v/>
      </c>
      <c r="E195" s="134" t="str">
        <f t="array" ref="E195">IF(ISNUMBER($I195),INDEX('Výpočty'!$G$4:$G$63,$I195),"")</f>
        <v/>
      </c>
      <c r="F195" s="130" t="str">
        <f t="array" ref="F195">IF(ISNUMBER($I195),INDEX('Výpočty'!$B$4:$B$63,$I195)&amp;" - "&amp;TEXT(INDEX('Výpočty'!$C$4:$C$63,$I195),"hh:mm"),"")</f>
        <v/>
      </c>
      <c r="G195" s="136"/>
      <c r="H195" s="116" t="str">
        <f t="array" ref="H195">IF(ISNUMBER($I195),INDEX('Výpočty'!I$4:I$63,$I195),"")</f>
        <v/>
      </c>
      <c r="I195" s="114" t="str">
        <f t="shared" si="1"/>
        <v>#N/A</v>
      </c>
      <c r="J195" s="96"/>
      <c r="K195" s="96"/>
      <c r="L195" s="96"/>
      <c r="M195" s="96"/>
      <c r="N195" s="96"/>
      <c r="O195" s="96"/>
      <c r="P195" s="96"/>
      <c r="Q195" s="96"/>
      <c r="R195" s="96"/>
      <c r="S195" s="96"/>
    </row>
    <row r="196" ht="12.75" customHeight="1">
      <c r="A196" s="108">
        <v>193.0</v>
      </c>
      <c r="B196" s="134" t="str">
        <f t="array" ref="B196">IF(ISNUMBER($I196),INDEX(Registrace!$G$4:$G$23,$I196),"")</f>
        <v/>
      </c>
      <c r="C196" s="134" t="str">
        <f t="array" ref="C196">IF(ISNUMBER($I196),INDEX('Výpočty'!$F$4:$F$63,$I196),"")</f>
        <v/>
      </c>
      <c r="D196" s="134" t="str">
        <f t="array" ref="D196">IF(ISNUMBER($I196),INDEX('Výpočty'!L$4:L$63,$I196),"")</f>
        <v/>
      </c>
      <c r="E196" s="134" t="str">
        <f t="array" ref="E196">IF(ISNUMBER($I196),INDEX('Výpočty'!$G$4:$G$63,$I196),"")</f>
        <v/>
      </c>
      <c r="F196" s="130" t="str">
        <f t="array" ref="F196">IF(ISNUMBER($I196),INDEX('Výpočty'!$B$4:$B$63,$I196)&amp;" - "&amp;TEXT(INDEX('Výpočty'!$C$4:$C$63,$I196),"hh:mm"),"")</f>
        <v/>
      </c>
      <c r="G196" s="136"/>
      <c r="H196" s="116" t="str">
        <f t="array" ref="H196">IF(ISNUMBER($I196),INDEX('Výpočty'!I$4:I$63,$I196),"")</f>
        <v/>
      </c>
      <c r="I196" s="114" t="str">
        <f t="shared" si="1"/>
        <v>#N/A</v>
      </c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ht="12.75" customHeight="1">
      <c r="A197" s="108">
        <v>194.0</v>
      </c>
      <c r="B197" s="134" t="str">
        <f t="array" ref="B197">IF(ISNUMBER($I197),INDEX(Registrace!$G$4:$G$23,$I197),"")</f>
        <v/>
      </c>
      <c r="C197" s="134" t="str">
        <f t="array" ref="C197">IF(ISNUMBER($I197),INDEX('Výpočty'!$F$4:$F$63,$I197),"")</f>
        <v/>
      </c>
      <c r="D197" s="134" t="str">
        <f t="array" ref="D197">IF(ISNUMBER($I197),INDEX('Výpočty'!L$4:L$63,$I197),"")</f>
        <v/>
      </c>
      <c r="E197" s="134" t="str">
        <f t="array" ref="E197">IF(ISNUMBER($I197),INDEX('Výpočty'!$G$4:$G$63,$I197),"")</f>
        <v/>
      </c>
      <c r="F197" s="130" t="str">
        <f t="array" ref="F197">IF(ISNUMBER($I197),INDEX('Výpočty'!$B$4:$B$63,$I197)&amp;" - "&amp;TEXT(INDEX('Výpočty'!$C$4:$C$63,$I197),"hh:mm"),"")</f>
        <v/>
      </c>
      <c r="G197" s="136"/>
      <c r="H197" s="116" t="str">
        <f t="array" ref="H197">IF(ISNUMBER($I197),INDEX('Výpočty'!I$4:I$63,$I197),"")</f>
        <v/>
      </c>
      <c r="I197" s="114" t="str">
        <f t="shared" si="1"/>
        <v>#N/A</v>
      </c>
      <c r="J197" s="96"/>
      <c r="K197" s="96"/>
      <c r="L197" s="96"/>
      <c r="M197" s="96"/>
      <c r="N197" s="96"/>
      <c r="O197" s="96"/>
      <c r="P197" s="96"/>
      <c r="Q197" s="96"/>
      <c r="R197" s="96"/>
      <c r="S197" s="96"/>
    </row>
    <row r="198" ht="12.75" customHeight="1">
      <c r="A198" s="108">
        <v>195.0</v>
      </c>
      <c r="B198" s="134" t="str">
        <f t="array" ref="B198">IF(ISNUMBER($I198),INDEX(Registrace!$G$4:$G$23,$I198),"")</f>
        <v/>
      </c>
      <c r="C198" s="134" t="str">
        <f t="array" ref="C198">IF(ISNUMBER($I198),INDEX('Výpočty'!$F$4:$F$63,$I198),"")</f>
        <v/>
      </c>
      <c r="D198" s="134" t="str">
        <f t="array" ref="D198">IF(ISNUMBER($I198),INDEX('Výpočty'!L$4:L$63,$I198),"")</f>
        <v/>
      </c>
      <c r="E198" s="134" t="str">
        <f t="array" ref="E198">IF(ISNUMBER($I198),INDEX('Výpočty'!$G$4:$G$63,$I198),"")</f>
        <v/>
      </c>
      <c r="F198" s="130" t="str">
        <f t="array" ref="F198">IF(ISNUMBER($I198),INDEX('Výpočty'!$B$4:$B$63,$I198)&amp;" - "&amp;TEXT(INDEX('Výpočty'!$C$4:$C$63,$I198),"hh:mm"),"")</f>
        <v/>
      </c>
      <c r="G198" s="136"/>
      <c r="H198" s="116" t="str">
        <f t="array" ref="H198">IF(ISNUMBER($I198),INDEX('Výpočty'!I$4:I$63,$I198),"")</f>
        <v/>
      </c>
      <c r="I198" s="114" t="str">
        <f t="shared" si="1"/>
        <v>#N/A</v>
      </c>
      <c r="J198" s="96"/>
      <c r="K198" s="96"/>
      <c r="L198" s="96"/>
      <c r="M198" s="96"/>
      <c r="N198" s="96"/>
      <c r="O198" s="96"/>
      <c r="P198" s="96"/>
      <c r="Q198" s="96"/>
      <c r="R198" s="96"/>
      <c r="S198" s="96"/>
    </row>
    <row r="199" ht="12.75" customHeight="1">
      <c r="A199" s="108">
        <v>196.0</v>
      </c>
      <c r="B199" s="134" t="str">
        <f t="array" ref="B199">IF(ISNUMBER($I199),INDEX(Registrace!$G$4:$G$23,$I199),"")</f>
        <v/>
      </c>
      <c r="C199" s="134" t="str">
        <f t="array" ref="C199">IF(ISNUMBER($I199),INDEX('Výpočty'!$F$4:$F$63,$I199),"")</f>
        <v/>
      </c>
      <c r="D199" s="134" t="str">
        <f t="array" ref="D199">IF(ISNUMBER($I199),INDEX('Výpočty'!L$4:L$63,$I199),"")</f>
        <v/>
      </c>
      <c r="E199" s="134" t="str">
        <f t="array" ref="E199">IF(ISNUMBER($I199),INDEX('Výpočty'!$G$4:$G$63,$I199),"")</f>
        <v/>
      </c>
      <c r="F199" s="130" t="str">
        <f t="array" ref="F199">IF(ISNUMBER($I199),INDEX('Výpočty'!$B$4:$B$63,$I199)&amp;" - "&amp;TEXT(INDEX('Výpočty'!$C$4:$C$63,$I199),"hh:mm"),"")</f>
        <v/>
      </c>
      <c r="G199" s="136"/>
      <c r="H199" s="116" t="str">
        <f t="array" ref="H199">IF(ISNUMBER($I199),INDEX('Výpočty'!I$4:I$63,$I199),"")</f>
        <v/>
      </c>
      <c r="I199" s="114" t="str">
        <f t="shared" si="1"/>
        <v>#N/A</v>
      </c>
      <c r="J199" s="96"/>
      <c r="K199" s="96"/>
      <c r="L199" s="96"/>
      <c r="M199" s="96"/>
      <c r="N199" s="96"/>
      <c r="O199" s="96"/>
      <c r="P199" s="96"/>
      <c r="Q199" s="96"/>
      <c r="R199" s="96"/>
      <c r="S199" s="96"/>
    </row>
    <row r="200" ht="12.75" customHeight="1">
      <c r="A200" s="108">
        <v>197.0</v>
      </c>
      <c r="B200" s="134" t="str">
        <f t="array" ref="B200">IF(ISNUMBER($I200),INDEX(Registrace!$G$4:$G$23,$I200),"")</f>
        <v/>
      </c>
      <c r="C200" s="134" t="str">
        <f t="array" ref="C200">IF(ISNUMBER($I200),INDEX('Výpočty'!$F$4:$F$63,$I200),"")</f>
        <v/>
      </c>
      <c r="D200" s="134" t="str">
        <f t="array" ref="D200">IF(ISNUMBER($I200),INDEX('Výpočty'!L$4:L$63,$I200),"")</f>
        <v/>
      </c>
      <c r="E200" s="134" t="str">
        <f t="array" ref="E200">IF(ISNUMBER($I200),INDEX('Výpočty'!$G$4:$G$63,$I200),"")</f>
        <v/>
      </c>
      <c r="F200" s="130" t="str">
        <f t="array" ref="F200">IF(ISNUMBER($I200),INDEX('Výpočty'!$B$4:$B$63,$I200)&amp;" - "&amp;TEXT(INDEX('Výpočty'!$C$4:$C$63,$I200),"hh:mm"),"")</f>
        <v/>
      </c>
      <c r="G200" s="136"/>
      <c r="H200" s="116" t="str">
        <f t="array" ref="H200">IF(ISNUMBER($I200),INDEX('Výpočty'!I$4:I$63,$I200),"")</f>
        <v/>
      </c>
      <c r="I200" s="114" t="str">
        <f t="shared" si="1"/>
        <v>#N/A</v>
      </c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ht="12.75" customHeight="1">
      <c r="A201" s="108">
        <v>198.0</v>
      </c>
      <c r="B201" s="134" t="str">
        <f t="array" ref="B201">IF(ISNUMBER($I201),INDEX(Registrace!$G$4:$G$23,$I201),"")</f>
        <v/>
      </c>
      <c r="C201" s="134" t="str">
        <f t="array" ref="C201">IF(ISNUMBER($I201),INDEX('Výpočty'!$F$4:$F$63,$I201),"")</f>
        <v/>
      </c>
      <c r="D201" s="134" t="str">
        <f t="array" ref="D201">IF(ISNUMBER($I201),INDEX('Výpočty'!L$4:L$63,$I201),"")</f>
        <v/>
      </c>
      <c r="E201" s="134" t="str">
        <f t="array" ref="E201">IF(ISNUMBER($I201),INDEX('Výpočty'!$G$4:$G$63,$I201),"")</f>
        <v/>
      </c>
      <c r="F201" s="130" t="str">
        <f t="array" ref="F201">IF(ISNUMBER($I201),INDEX('Výpočty'!$B$4:$B$63,$I201)&amp;" - "&amp;TEXT(INDEX('Výpočty'!$C$4:$C$63,$I201),"hh:mm"),"")</f>
        <v/>
      </c>
      <c r="G201" s="136"/>
      <c r="H201" s="116" t="str">
        <f t="array" ref="H201">IF(ISNUMBER($I201),INDEX('Výpočty'!I$4:I$63,$I201),"")</f>
        <v/>
      </c>
      <c r="I201" s="114" t="str">
        <f t="shared" si="1"/>
        <v>#N/A</v>
      </c>
      <c r="J201" s="96"/>
      <c r="K201" s="96"/>
      <c r="L201" s="96"/>
      <c r="M201" s="96"/>
      <c r="N201" s="96"/>
      <c r="O201" s="96"/>
      <c r="P201" s="96"/>
      <c r="Q201" s="96"/>
      <c r="R201" s="96"/>
      <c r="S201" s="96"/>
    </row>
    <row r="202" ht="12.75" customHeight="1">
      <c r="A202" s="108">
        <v>199.0</v>
      </c>
      <c r="B202" s="134" t="str">
        <f t="array" ref="B202">IF(ISNUMBER($I202),INDEX(Registrace!$G$4:$G$23,$I202),"")</f>
        <v/>
      </c>
      <c r="C202" s="134" t="str">
        <f t="array" ref="C202">IF(ISNUMBER($I202),INDEX('Výpočty'!$F$4:$F$63,$I202),"")</f>
        <v/>
      </c>
      <c r="D202" s="134" t="str">
        <f t="array" ref="D202">IF(ISNUMBER($I202),INDEX('Výpočty'!L$4:L$63,$I202),"")</f>
        <v/>
      </c>
      <c r="E202" s="134" t="str">
        <f t="array" ref="E202">IF(ISNUMBER($I202),INDEX('Výpočty'!$G$4:$G$63,$I202),"")</f>
        <v/>
      </c>
      <c r="F202" s="130" t="str">
        <f t="array" ref="F202">IF(ISNUMBER($I202),INDEX('Výpočty'!$B$4:$B$63,$I202)&amp;" - "&amp;TEXT(INDEX('Výpočty'!$C$4:$C$63,$I202),"hh:mm"),"")</f>
        <v/>
      </c>
      <c r="G202" s="136"/>
      <c r="H202" s="116" t="str">
        <f t="array" ref="H202">IF(ISNUMBER($I202),INDEX('Výpočty'!I$4:I$63,$I202),"")</f>
        <v/>
      </c>
      <c r="I202" s="114" t="str">
        <f t="shared" si="1"/>
        <v>#N/A</v>
      </c>
      <c r="J202" s="96"/>
      <c r="K202" s="96"/>
      <c r="L202" s="96"/>
      <c r="M202" s="96"/>
      <c r="N202" s="96"/>
      <c r="O202" s="96"/>
      <c r="P202" s="96"/>
      <c r="Q202" s="96"/>
      <c r="R202" s="96"/>
      <c r="S202" s="96"/>
    </row>
    <row r="203" ht="12.75" customHeight="1">
      <c r="A203" s="108">
        <v>200.0</v>
      </c>
      <c r="B203" s="134" t="str">
        <f t="array" ref="B203">IF(ISNUMBER($I203),INDEX(Registrace!$G$4:$G$23,$I203),"")</f>
        <v/>
      </c>
      <c r="C203" s="134" t="str">
        <f t="array" ref="C203">IF(ISNUMBER($I203),INDEX('Výpočty'!$F$4:$F$63,$I203),"")</f>
        <v/>
      </c>
      <c r="D203" s="134" t="str">
        <f t="array" ref="D203">IF(ISNUMBER($I203),INDEX('Výpočty'!L$4:L$63,$I203),"")</f>
        <v/>
      </c>
      <c r="E203" s="134" t="str">
        <f t="array" ref="E203">IF(ISNUMBER($I203),INDEX('Výpočty'!$G$4:$G$63,$I203),"")</f>
        <v/>
      </c>
      <c r="F203" s="130" t="str">
        <f t="array" ref="F203">IF(ISNUMBER($I203),INDEX('Výpočty'!$B$4:$B$63,$I203)&amp;" - "&amp;TEXT(INDEX('Výpočty'!$C$4:$C$63,$I203),"hh:mm"),"")</f>
        <v/>
      </c>
      <c r="G203" s="136"/>
      <c r="H203" s="116" t="str">
        <f t="array" ref="H203">IF(ISNUMBER($I203),INDEX('Výpočty'!I$4:I$63,$I203),"")</f>
        <v/>
      </c>
      <c r="I203" s="114" t="str">
        <f t="shared" si="1"/>
        <v>#N/A</v>
      </c>
      <c r="J203" s="96"/>
      <c r="K203" s="96"/>
      <c r="L203" s="96"/>
      <c r="M203" s="96"/>
      <c r="N203" s="96"/>
      <c r="O203" s="96"/>
      <c r="P203" s="96"/>
      <c r="Q203" s="96"/>
      <c r="R203" s="96"/>
      <c r="S203" s="96"/>
    </row>
    <row r="204" ht="12.75" customHeight="1">
      <c r="A204" s="140"/>
      <c r="B204" s="12"/>
      <c r="C204" s="12"/>
      <c r="D204" s="12"/>
      <c r="E204" s="141"/>
      <c r="F204" s="12"/>
      <c r="G204" s="12"/>
      <c r="H204" s="12"/>
      <c r="I204" s="12"/>
      <c r="J204" s="96"/>
      <c r="K204" s="96"/>
      <c r="L204" s="96"/>
      <c r="M204" s="96"/>
      <c r="N204" s="96"/>
      <c r="O204" s="96"/>
      <c r="P204" s="96"/>
      <c r="Q204" s="96"/>
      <c r="R204" s="96"/>
      <c r="S204" s="96"/>
    </row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D4:D179">
    <cfRule type="cellIs" dxfId="0" priority="1" operator="between">
      <formula>0</formula>
      <formula>500</formula>
    </cfRule>
  </conditionalFormatting>
  <conditionalFormatting sqref="D4:D179">
    <cfRule type="cellIs" dxfId="1" priority="2" operator="between">
      <formula>501</formula>
      <formula>580</formula>
    </cfRule>
  </conditionalFormatting>
  <conditionalFormatting sqref="D4:D179">
    <cfRule type="cellIs" dxfId="2" priority="3" operator="between">
      <formula>581</formula>
      <formula>700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4C2F4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0.13"/>
    <col customWidth="1" min="3" max="3" width="25.63"/>
    <col customWidth="1" min="4" max="4" width="9.0"/>
    <col customWidth="1" min="5" max="7" width="6.75"/>
    <col customWidth="1" min="8" max="8" width="9.0"/>
    <col customWidth="1" hidden="1" min="9" max="10" width="17.0"/>
    <col customWidth="1" min="11" max="20" width="7.88"/>
    <col customWidth="1" min="21" max="26" width="14.38"/>
  </cols>
  <sheetData>
    <row r="1" ht="51.0" customHeight="1">
      <c r="A1" s="142" t="s">
        <v>133</v>
      </c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7.25" customHeight="1">
      <c r="A2" s="143" t="s">
        <v>134</v>
      </c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5.75" customHeight="1">
      <c r="A3" s="98" t="s">
        <v>7</v>
      </c>
      <c r="B3" s="99" t="s">
        <v>12</v>
      </c>
      <c r="C3" s="98" t="s">
        <v>123</v>
      </c>
      <c r="D3" s="98" t="s">
        <v>14</v>
      </c>
      <c r="E3" s="98" t="s">
        <v>16</v>
      </c>
      <c r="F3" s="98" t="s">
        <v>17</v>
      </c>
      <c r="G3" s="98" t="s">
        <v>18</v>
      </c>
      <c r="H3" s="98" t="s">
        <v>26</v>
      </c>
      <c r="I3" s="100"/>
      <c r="J3" s="100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02" t="str">
        <f t="array" ref="B4">IF(ISNUMBER($J4),INDEX(Registrace!$G$4:$G$50,$J4),"")</f>
        <v/>
      </c>
      <c r="C4" s="103" t="str">
        <f t="array" ref="C4">IF(ISNUMBER($J4),INDEX('Výpočty'!$F$4:$F$63,$J4),"")</f>
        <v/>
      </c>
      <c r="D4" s="103" t="str">
        <f t="array" ref="D4">IF(ISNUMBER($J4),INDEX('Výpočty'!$G$4:$G$63,$J4),"")</f>
        <v/>
      </c>
      <c r="E4" s="104" t="str">
        <f t="array" ref="E4">IF(ISNUMBER($J4),INDEX('Výpočty'!M$4:M$63,$J4),"")</f>
        <v/>
      </c>
      <c r="F4" s="104" t="str">
        <f t="array" ref="F4">IF(ISNUMBER($J4),INDEX('Výpočty'!$N$4:$N$63,$J4),"")</f>
        <v/>
      </c>
      <c r="G4" s="104" t="str">
        <f t="array" ref="G4">IF(ISNUMBER($J4),INDEX('Výpočty'!$O$4:$O$63,$J4),"")</f>
        <v/>
      </c>
      <c r="H4" s="104" t="str">
        <f t="array" ref="H4">IF(ISNUMBER($J4),INDEX('Výpočty'!$P$4:$P$63,$J4),"")</f>
        <v/>
      </c>
      <c r="I4" s="105" t="str">
        <f t="array" ref="I4">IF(ISNUMBER($J4),INDEX('Výpočty'!I$4:I$63,$J4),"")</f>
        <v/>
      </c>
      <c r="J4" s="114" t="str">
        <f>'Výpočty'!W68</f>
        <v>#NUM!</v>
      </c>
      <c r="K4" s="12"/>
      <c r="L4" s="96"/>
      <c r="M4" s="96"/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02" t="str">
        <f t="array" ref="B5">IF(ISNUMBER($J5),INDEX(Registrace!$G$4:$G$50,$J5),"")</f>
        <v/>
      </c>
      <c r="C5" s="103" t="str">
        <f t="array" ref="C5">IF(ISNUMBER($J5),INDEX('Výpočty'!$F$4:$F$63,$J5),"")</f>
        <v/>
      </c>
      <c r="D5" s="103" t="str">
        <f t="array" ref="D5">IF(ISNUMBER($J5),INDEX('Výpočty'!$G$4:$G$63,$J5),"")</f>
        <v/>
      </c>
      <c r="E5" s="104" t="str">
        <f t="array" ref="E5">IF(ISNUMBER($J5),INDEX('Výpočty'!M$4:M$63,$J5),"")</f>
        <v/>
      </c>
      <c r="F5" s="104" t="str">
        <f t="array" ref="F5">IF(ISNUMBER($J5),INDEX('Výpočty'!$N$4:$N$63,$J5),"")</f>
        <v/>
      </c>
      <c r="G5" s="104" t="str">
        <f t="array" ref="G5">IF(ISNUMBER($J5),INDEX('Výpočty'!$O$4:$O$63,$J5),"")</f>
        <v/>
      </c>
      <c r="H5" s="104" t="str">
        <f t="array" ref="H5">IF(ISNUMBER($J5),INDEX('Výpočty'!$P$4:$P$63,$J5),"")</f>
        <v/>
      </c>
      <c r="I5" s="105" t="str">
        <f t="array" ref="I5">IF(ISNUMBER($J5),INDEX('Výpočty'!I$4:I$63,$J5),"")</f>
        <v/>
      </c>
      <c r="J5" s="114" t="str">
        <f>'Výpočty'!W69</f>
        <v>#NUM!</v>
      </c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02" t="str">
        <f t="array" ref="B6">IF(ISNUMBER($J6),INDEX(Registrace!$G$4:$G$50,$J6),"")</f>
        <v/>
      </c>
      <c r="C6" s="103" t="str">
        <f t="array" ref="C6">IF(ISNUMBER($J6),INDEX('Výpočty'!$F$4:$F$63,$J6),"")</f>
        <v/>
      </c>
      <c r="D6" s="103" t="str">
        <f t="array" ref="D6">IF(ISNUMBER($J6),INDEX('Výpočty'!$G$4:$G$63,$J6),"")</f>
        <v/>
      </c>
      <c r="E6" s="104" t="str">
        <f t="array" ref="E6">IF(ISNUMBER($J6),INDEX('Výpočty'!M$4:M$63,$J6),"")</f>
        <v/>
      </c>
      <c r="F6" s="104" t="str">
        <f t="array" ref="F6">IF(ISNUMBER($J6),INDEX('Výpočty'!$N$4:$N$63,$J6),"")</f>
        <v/>
      </c>
      <c r="G6" s="104" t="str">
        <f t="array" ref="G6">IF(ISNUMBER($J6),INDEX('Výpočty'!$O$4:$O$63,$J6),"")</f>
        <v/>
      </c>
      <c r="H6" s="104" t="str">
        <f t="array" ref="H6">IF(ISNUMBER($J6),INDEX('Výpočty'!$P$4:$P$63,$J6),"")</f>
        <v/>
      </c>
      <c r="I6" s="105" t="str">
        <f t="array" ref="I6">IF(ISNUMBER($J6),INDEX('Výpočty'!I$4:I$63,$J6),"")</f>
        <v/>
      </c>
      <c r="J6" s="114" t="str">
        <f>'Výpočty'!W70</f>
        <v>#NUM!</v>
      </c>
      <c r="K6" s="96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10" t="str">
        <f t="array" ref="B7">IF(ISNUMBER($J7),INDEX(Registrace!$G$4:$G$50,$J7),"")</f>
        <v/>
      </c>
      <c r="C7" s="111" t="str">
        <f t="array" ref="C7">IF(ISNUMBER($J7),INDEX('Výpočty'!$F$4:$F$63,$J7),"")</f>
        <v/>
      </c>
      <c r="D7" s="111" t="str">
        <f t="array" ref="D7">IF(ISNUMBER($J7),INDEX('Výpočty'!$G$4:$G$63,$J7),"")</f>
        <v/>
      </c>
      <c r="E7" s="112" t="str">
        <f t="array" ref="E7">IF(ISNUMBER($J7),INDEX('Výpočty'!M$4:M$63,$J7),"")</f>
        <v/>
      </c>
      <c r="F7" s="112" t="str">
        <f t="array" ref="F7">IF(ISNUMBER($J7),INDEX('Výpočty'!$N$4:$N$63,$J7),"")</f>
        <v/>
      </c>
      <c r="G7" s="112" t="str">
        <f t="array" ref="G7">IF(ISNUMBER($J7),INDEX('Výpočty'!$O$4:$O$63,$J7),"")</f>
        <v/>
      </c>
      <c r="H7" s="112" t="str">
        <f t="array" ref="H7">IF(ISNUMBER($J7),INDEX('Výpočty'!$P$4:$P$63,$J7),"")</f>
        <v/>
      </c>
      <c r="I7" s="116" t="str">
        <f t="array" ref="I7">IF(ISNUMBER($J7),INDEX('Výpočty'!I$4:I$63,$J7),"")</f>
        <v/>
      </c>
      <c r="J7" s="114" t="str">
        <f>'Výpočty'!W71</f>
        <v>#NUM!</v>
      </c>
      <c r="K7" s="96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10" t="str">
        <f t="array" ref="B8">IF(ISNUMBER($J8),INDEX(Registrace!$G$4:$G$50,$J8),"")</f>
        <v/>
      </c>
      <c r="C8" s="111" t="str">
        <f t="array" ref="C8">IF(ISNUMBER($J8),INDEX('Výpočty'!$F$4:$F$63,$J8),"")</f>
        <v/>
      </c>
      <c r="D8" s="111" t="str">
        <f t="array" ref="D8">IF(ISNUMBER($J8),INDEX('Výpočty'!$G$4:$G$63,$J8),"")</f>
        <v/>
      </c>
      <c r="E8" s="112" t="str">
        <f t="array" ref="E8">IF(ISNUMBER($J8),INDEX('Výpočty'!M$4:M$63,$J8),"")</f>
        <v/>
      </c>
      <c r="F8" s="112" t="str">
        <f t="array" ref="F8">IF(ISNUMBER($J8),INDEX('Výpočty'!$N$4:$N$63,$J8),"")</f>
        <v/>
      </c>
      <c r="G8" s="112" t="str">
        <f t="array" ref="G8">IF(ISNUMBER($J8),INDEX('Výpočty'!$O$4:$O$63,$J8),"")</f>
        <v/>
      </c>
      <c r="H8" s="112" t="str">
        <f t="array" ref="H8">IF(ISNUMBER($J8),INDEX('Výpočty'!$P$4:$P$63,$J8),"")</f>
        <v/>
      </c>
      <c r="I8" s="116" t="str">
        <f t="array" ref="I8">IF(ISNUMBER($J8),INDEX('Výpočty'!I$4:I$63,$J8),"")</f>
        <v/>
      </c>
      <c r="J8" s="114" t="str">
        <f>'Výpočty'!W72</f>
        <v>#NUM!</v>
      </c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10" t="str">
        <f t="array" ref="B9">IF(ISNUMBER($J9),INDEX(Registrace!$G$4:$G$50,$J9),"")</f>
        <v/>
      </c>
      <c r="C9" s="111" t="str">
        <f t="array" ref="C9">IF(ISNUMBER($J9),INDEX('Výpočty'!$F$4:$F$63,$J9),"")</f>
        <v/>
      </c>
      <c r="D9" s="111" t="str">
        <f t="array" ref="D9">IF(ISNUMBER($J9),INDEX('Výpočty'!$G$4:$G$63,$J9),"")</f>
        <v/>
      </c>
      <c r="E9" s="112" t="str">
        <f t="array" ref="E9">IF(ISNUMBER($J9),INDEX('Výpočty'!M$4:M$63,$J9),"")</f>
        <v/>
      </c>
      <c r="F9" s="112" t="str">
        <f t="array" ref="F9">IF(ISNUMBER($J9),INDEX('Výpočty'!$N$4:$N$63,$J9),"")</f>
        <v/>
      </c>
      <c r="G9" s="112" t="str">
        <f t="array" ref="G9">IF(ISNUMBER($J9),INDEX('Výpočty'!$O$4:$O$63,$J9),"")</f>
        <v/>
      </c>
      <c r="H9" s="112" t="str">
        <f t="array" ref="H9">IF(ISNUMBER($J9),INDEX('Výpočty'!$P$4:$P$63,$J9),"")</f>
        <v/>
      </c>
      <c r="I9" s="105" t="str">
        <f t="array" ref="I9">IF(ISNUMBER($J9),INDEX('Výpočty'!I$4:I$63,$J9),"")</f>
        <v/>
      </c>
      <c r="J9" s="114" t="str">
        <f>'Výpočty'!W73</f>
        <v>#NUM!</v>
      </c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10" t="str">
        <f t="array" ref="B10">IF(ISNUMBER($J10),INDEX(Registrace!$G$4:$G$50,$J10),"")</f>
        <v/>
      </c>
      <c r="C10" s="111" t="str">
        <f t="array" ref="C10">IF(ISNUMBER($J10),INDEX('Výpočty'!$F$4:$F$63,$J10),"")</f>
        <v/>
      </c>
      <c r="D10" s="111" t="str">
        <f t="array" ref="D10">IF(ISNUMBER($J10),INDEX('Výpočty'!$G$4:$G$63,$J10),"")</f>
        <v/>
      </c>
      <c r="E10" s="112" t="str">
        <f t="array" ref="E10">IF(ISNUMBER($J10),INDEX('Výpočty'!M$4:M$63,$J10),"")</f>
        <v/>
      </c>
      <c r="F10" s="112" t="str">
        <f t="array" ref="F10">IF(ISNUMBER($J10),INDEX('Výpočty'!$N$4:$N$63,$J10),"")</f>
        <v/>
      </c>
      <c r="G10" s="112" t="str">
        <f t="array" ref="G10">IF(ISNUMBER($J10),INDEX('Výpočty'!$O$4:$O$63,$J10),"")</f>
        <v/>
      </c>
      <c r="H10" s="112" t="str">
        <f t="array" ref="H10">IF(ISNUMBER($J10),INDEX('Výpočty'!$P$4:$P$63,$J10),"")</f>
        <v/>
      </c>
      <c r="I10" s="105" t="str">
        <f t="array" ref="I10">IF(ISNUMBER($J10),INDEX('Výpočty'!I$4:I$63,$J10),"")</f>
        <v/>
      </c>
      <c r="J10" s="114" t="str">
        <f>'Výpočty'!W74</f>
        <v>#NUM!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10" t="str">
        <f t="array" ref="B11">IF(ISNUMBER($J11),INDEX(Registrace!$G$4:$G$50,$J11),"")</f>
        <v/>
      </c>
      <c r="C11" s="111" t="str">
        <f t="array" ref="C11">IF(ISNUMBER($J11),INDEX('Výpočty'!$F$4:$F$63,$J11),"")</f>
        <v/>
      </c>
      <c r="D11" s="111" t="str">
        <f t="array" ref="D11">IF(ISNUMBER($J11),INDEX('Výpočty'!$G$4:$G$63,$J11),"")</f>
        <v/>
      </c>
      <c r="E11" s="112" t="str">
        <f t="array" ref="E11">IF(ISNUMBER($J11),INDEX('Výpočty'!M$4:M$63,$J11),"")</f>
        <v/>
      </c>
      <c r="F11" s="112" t="str">
        <f t="array" ref="F11">IF(ISNUMBER($J11),INDEX('Výpočty'!$N$4:$N$63,$J11),"")</f>
        <v/>
      </c>
      <c r="G11" s="112" t="str">
        <f t="array" ref="G11">IF(ISNUMBER($J11),INDEX('Výpočty'!$O$4:$O$63,$J11),"")</f>
        <v/>
      </c>
      <c r="H11" s="112" t="str">
        <f t="array" ref="H11">IF(ISNUMBER($J11),INDEX('Výpočty'!$P$4:$P$63,$J11),"")</f>
        <v/>
      </c>
      <c r="I11" s="105" t="str">
        <f t="array" ref="I11">IF(ISNUMBER($J11),INDEX('Výpočty'!I$4:I$63,$J11),"")</f>
        <v/>
      </c>
      <c r="J11" s="114" t="str">
        <f>'Výpočty'!W75</f>
        <v>#NUM!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10" t="str">
        <f t="array" ref="B12">IF(ISNUMBER($J12),INDEX(Registrace!$G$4:$G$50,$J12),"")</f>
        <v/>
      </c>
      <c r="C12" s="111" t="str">
        <f t="array" ref="C12">IF(ISNUMBER($J12),INDEX('Výpočty'!$F$4:$F$63,$J12),"")</f>
        <v/>
      </c>
      <c r="D12" s="111" t="str">
        <f t="array" ref="D12">IF(ISNUMBER($J12),INDEX('Výpočty'!$G$4:$G$63,$J12),"")</f>
        <v/>
      </c>
      <c r="E12" s="112" t="str">
        <f t="array" ref="E12">IF(ISNUMBER($J12),INDEX('Výpočty'!M$4:M$63,$J12),"")</f>
        <v/>
      </c>
      <c r="F12" s="112" t="str">
        <f t="array" ref="F12">IF(ISNUMBER($J12),INDEX('Výpočty'!$N$4:$N$63,$J12),"")</f>
        <v/>
      </c>
      <c r="G12" s="112" t="str">
        <f t="array" ref="G12">IF(ISNUMBER($J12),INDEX('Výpočty'!$O$4:$O$63,$J12),"")</f>
        <v/>
      </c>
      <c r="H12" s="112" t="str">
        <f t="array" ref="H12">IF(ISNUMBER($J12),INDEX('Výpočty'!$P$4:$P$63,$J12),"")</f>
        <v/>
      </c>
      <c r="I12" s="105" t="str">
        <f t="array" ref="I12">IF(ISNUMBER($J12),INDEX('Výpočty'!I$4:I$63,$J12),"")</f>
        <v/>
      </c>
      <c r="J12" s="114" t="str">
        <f>'Výpočty'!W76</f>
        <v>#NUM!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10" t="str">
        <f t="array" ref="B13">IF(ISNUMBER($J13),INDEX(Registrace!$G$4:$G$50,$J13),"")</f>
        <v/>
      </c>
      <c r="C13" s="111" t="str">
        <f t="array" ref="C13">IF(ISNUMBER($J13),INDEX('Výpočty'!$F$4:$F$63,$J13),"")</f>
        <v/>
      </c>
      <c r="D13" s="111" t="str">
        <f t="array" ref="D13">IF(ISNUMBER($J13),INDEX('Výpočty'!$G$4:$G$63,$J13),"")</f>
        <v/>
      </c>
      <c r="E13" s="112" t="str">
        <f t="array" ref="E13">IF(ISNUMBER($J13),INDEX('Výpočty'!M$4:M$63,$J13),"")</f>
        <v/>
      </c>
      <c r="F13" s="112" t="str">
        <f t="array" ref="F13">IF(ISNUMBER($J13),INDEX('Výpočty'!$N$4:$N$63,$J13),"")</f>
        <v/>
      </c>
      <c r="G13" s="112" t="str">
        <f t="array" ref="G13">IF(ISNUMBER($J13),INDEX('Výpočty'!$O$4:$O$63,$J13),"")</f>
        <v/>
      </c>
      <c r="H13" s="112" t="str">
        <f t="array" ref="H13">IF(ISNUMBER($J13),INDEX('Výpočty'!$P$4:$P$63,$J13),"")</f>
        <v/>
      </c>
      <c r="I13" s="116" t="str">
        <f t="array" ref="I13">IF(ISNUMBER($J13),INDEX('Výpočty'!I$4:I$63,$J13),"")</f>
        <v/>
      </c>
      <c r="J13" s="114" t="str">
        <f>'Výpočty'!W77</f>
        <v>#NUM!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10" t="str">
        <f t="array" ref="B14">IF(ISNUMBER($J14),INDEX(Registrace!$G$4:$G$50,$J14),"")</f>
        <v/>
      </c>
      <c r="C14" s="111" t="str">
        <f t="array" ref="C14">IF(ISNUMBER($J14),INDEX('Výpočty'!$F$4:$F$63,$J14),"")</f>
        <v/>
      </c>
      <c r="D14" s="111" t="str">
        <f t="array" ref="D14">IF(ISNUMBER($J14),INDEX('Výpočty'!$G$4:$G$63,$J14),"")</f>
        <v/>
      </c>
      <c r="E14" s="112" t="str">
        <f t="array" ref="E14">IF(ISNUMBER($J14),INDEX('Výpočty'!M$4:M$63,$J14),"")</f>
        <v/>
      </c>
      <c r="F14" s="112" t="str">
        <f t="array" ref="F14">IF(ISNUMBER($J14),INDEX('Výpočty'!$N$4:$N$63,$J14),"")</f>
        <v/>
      </c>
      <c r="G14" s="112" t="str">
        <f t="array" ref="G14">IF(ISNUMBER($J14),INDEX('Výpočty'!$O$4:$O$63,$J14),"")</f>
        <v/>
      </c>
      <c r="H14" s="112" t="str">
        <f t="array" ref="H14">IF(ISNUMBER($J14),INDEX('Výpočty'!$P$4:$P$63,$J14),"")</f>
        <v/>
      </c>
      <c r="I14" s="105" t="str">
        <f t="array" ref="I14">IF(ISNUMBER($J14),INDEX('Výpočty'!I$4:I$63,$J14),"")</f>
        <v/>
      </c>
      <c r="J14" s="114" t="str">
        <f>'Výpočty'!W78</f>
        <v>#NUM!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10" t="str">
        <f t="array" ref="B15">IF(ISNUMBER($J15),INDEX(Registrace!$G$4:$G$50,$J15),"")</f>
        <v/>
      </c>
      <c r="C15" s="111" t="str">
        <f t="array" ref="C15">IF(ISNUMBER($J15),INDEX('Výpočty'!$F$4:$F$63,$J15),"")</f>
        <v/>
      </c>
      <c r="D15" s="111" t="str">
        <f t="array" ref="D15">IF(ISNUMBER($J15),INDEX('Výpočty'!$G$4:$G$63,$J15),"")</f>
        <v/>
      </c>
      <c r="E15" s="112" t="str">
        <f t="array" ref="E15">IF(ISNUMBER($J15),INDEX('Výpočty'!M$4:M$63,$J15),"")</f>
        <v/>
      </c>
      <c r="F15" s="112" t="str">
        <f t="array" ref="F15">IF(ISNUMBER($J15),INDEX('Výpočty'!$N$4:$N$63,$J15),"")</f>
        <v/>
      </c>
      <c r="G15" s="112" t="str">
        <f t="array" ref="G15">IF(ISNUMBER($J15),INDEX('Výpočty'!$O$4:$O$63,$J15),"")</f>
        <v/>
      </c>
      <c r="H15" s="112" t="str">
        <f t="array" ref="H15">IF(ISNUMBER($J15),INDEX('Výpočty'!$P$4:$P$63,$J15),"")</f>
        <v/>
      </c>
      <c r="I15" s="105" t="str">
        <f t="array" ref="I15">IF(ISNUMBER($J15),INDEX('Výpočty'!I$4:I$63,$J15),"")</f>
        <v/>
      </c>
      <c r="J15" s="114" t="str">
        <f>'Výpočty'!W79</f>
        <v>#NUM!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10" t="str">
        <f t="array" ref="B16">IF(ISNUMBER($J16),INDEX(Registrace!$G$4:$G$50,$J16),"")</f>
        <v/>
      </c>
      <c r="C16" s="111" t="str">
        <f t="array" ref="C16">IF(ISNUMBER($J16),INDEX('Výpočty'!$F$4:$F$63,$J16),"")</f>
        <v/>
      </c>
      <c r="D16" s="111" t="str">
        <f t="array" ref="D16">IF(ISNUMBER($J16),INDEX('Výpočty'!$G$4:$G$63,$J16),"")</f>
        <v/>
      </c>
      <c r="E16" s="112" t="str">
        <f t="array" ref="E16">IF(ISNUMBER($J16),INDEX('Výpočty'!M$4:M$63,$J16),"")</f>
        <v/>
      </c>
      <c r="F16" s="112" t="str">
        <f t="array" ref="F16">IF(ISNUMBER($J16),INDEX('Výpočty'!$N$4:$N$63,$J16),"")</f>
        <v/>
      </c>
      <c r="G16" s="112" t="str">
        <f t="array" ref="G16">IF(ISNUMBER($J16),INDEX('Výpočty'!$O$4:$O$63,$J16),"")</f>
        <v/>
      </c>
      <c r="H16" s="112" t="str">
        <f t="array" ref="H16">IF(ISNUMBER($J16),INDEX('Výpočty'!$P$4:$P$63,$J16),"")</f>
        <v/>
      </c>
      <c r="I16" s="105" t="str">
        <f t="array" ref="I16">IF(ISNUMBER($J16),INDEX('Výpočty'!I$4:I$63,$J16),"")</f>
        <v/>
      </c>
      <c r="J16" s="114" t="str">
        <f>'Výpočty'!W80</f>
        <v>#NUM!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ht="13.5" customHeight="1">
      <c r="A17" s="108">
        <v>14.0</v>
      </c>
      <c r="B17" s="110" t="str">
        <f t="array" ref="B17">IF(ISNUMBER($J17),INDEX(Registrace!$G$4:$G$50,$J17),"")</f>
        <v/>
      </c>
      <c r="C17" s="111" t="str">
        <f t="array" ref="C17">IF(ISNUMBER($J17),INDEX('Výpočty'!$F$4:$F$63,$J17),"")</f>
        <v/>
      </c>
      <c r="D17" s="111" t="str">
        <f t="array" ref="D17">IF(ISNUMBER($J17),INDEX('Výpočty'!$G$4:$G$63,$J17),"")</f>
        <v/>
      </c>
      <c r="E17" s="112" t="str">
        <f t="array" ref="E17">IF(ISNUMBER($J17),INDEX('Výpočty'!M$4:M$63,$J17),"")</f>
        <v/>
      </c>
      <c r="F17" s="112" t="str">
        <f t="array" ref="F17">IF(ISNUMBER($J17),INDEX('Výpočty'!$N$4:$N$63,$J17),"")</f>
        <v/>
      </c>
      <c r="G17" s="112" t="str">
        <f t="array" ref="G17">IF(ISNUMBER($J17),INDEX('Výpočty'!$O$4:$O$63,$J17),"")</f>
        <v/>
      </c>
      <c r="H17" s="112" t="str">
        <f t="array" ref="H17">IF(ISNUMBER($J17),INDEX('Výpočty'!$P$4:$P$63,$J17),"")</f>
        <v/>
      </c>
      <c r="I17" s="116" t="str">
        <f t="array" ref="I17">IF(ISNUMBER($J17),INDEX('Výpočty'!I$4:I$63,$J17),"")</f>
        <v/>
      </c>
      <c r="J17" s="114" t="str">
        <f>'Výpočty'!W81</f>
        <v>#NUM!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ht="13.5" customHeight="1">
      <c r="A18" s="108">
        <v>15.0</v>
      </c>
      <c r="B18" s="110" t="str">
        <f t="array" ref="B18">IF(ISNUMBER($J18),INDEX(Registrace!$G$4:$G$50,$J18),"")</f>
        <v/>
      </c>
      <c r="C18" s="111" t="str">
        <f t="array" ref="C18">IF(ISNUMBER($J18),INDEX('Výpočty'!$F$4:$F$63,$J18),"")</f>
        <v/>
      </c>
      <c r="D18" s="111" t="str">
        <f t="array" ref="D18">IF(ISNUMBER($J18),INDEX('Výpočty'!$G$4:$G$63,$J18),"")</f>
        <v/>
      </c>
      <c r="E18" s="112" t="str">
        <f t="array" ref="E18">IF(ISNUMBER($J18),INDEX('Výpočty'!M$4:M$63,$J18),"")</f>
        <v/>
      </c>
      <c r="F18" s="112" t="str">
        <f t="array" ref="F18">IF(ISNUMBER($J18),INDEX('Výpočty'!$N$4:$N$63,$J18),"")</f>
        <v/>
      </c>
      <c r="G18" s="112" t="str">
        <f t="array" ref="G18">IF(ISNUMBER($J18),INDEX('Výpočty'!$O$4:$O$63,$J18),"")</f>
        <v/>
      </c>
      <c r="H18" s="112" t="str">
        <f t="array" ref="H18">IF(ISNUMBER($J18),INDEX('Výpočty'!$P$4:$P$63,$J18),"")</f>
        <v/>
      </c>
      <c r="I18" s="105" t="str">
        <f t="array" ref="I18">IF(ISNUMBER($J18),INDEX('Výpočty'!I$4:I$63,$J18),"")</f>
        <v/>
      </c>
      <c r="J18" s="114" t="str">
        <f>'Výpočty'!W82</f>
        <v>#NUM!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ht="13.5" customHeight="1">
      <c r="A19" s="108">
        <v>16.0</v>
      </c>
      <c r="B19" s="110" t="str">
        <f t="array" ref="B19">IF(ISNUMBER($J19),INDEX(Registrace!$G$4:$G$50,$J19),"")</f>
        <v/>
      </c>
      <c r="C19" s="111" t="str">
        <f t="array" ref="C19">IF(ISNUMBER($J19),INDEX('Výpočty'!$F$4:$F$63,$J19),"")</f>
        <v/>
      </c>
      <c r="D19" s="111" t="str">
        <f t="array" ref="D19">IF(ISNUMBER($J19),INDEX('Výpočty'!$G$4:$G$63,$J19),"")</f>
        <v/>
      </c>
      <c r="E19" s="112" t="str">
        <f t="array" ref="E19">IF(ISNUMBER($J19),INDEX('Výpočty'!M$4:M$63,$J19),"")</f>
        <v/>
      </c>
      <c r="F19" s="112" t="str">
        <f t="array" ref="F19">IF(ISNUMBER($J19),INDEX('Výpočty'!$N$4:$N$63,$J19),"")</f>
        <v/>
      </c>
      <c r="G19" s="112" t="str">
        <f t="array" ref="G19">IF(ISNUMBER($J19),INDEX('Výpočty'!$O$4:$O$63,$J19),"")</f>
        <v/>
      </c>
      <c r="H19" s="112" t="str">
        <f t="array" ref="H19">IF(ISNUMBER($J19),INDEX('Výpočty'!$P$4:$P$63,$J19),"")</f>
        <v/>
      </c>
      <c r="I19" s="105" t="str">
        <f t="array" ref="I19">IF(ISNUMBER($J19),INDEX('Výpočty'!I$4:I$63,$J19),"")</f>
        <v/>
      </c>
      <c r="J19" s="114" t="str">
        <f>'Výpočty'!W83</f>
        <v>#NUM!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13.5" customHeight="1">
      <c r="A20" s="108">
        <v>17.0</v>
      </c>
      <c r="B20" s="110" t="str">
        <f t="array" ref="B20">IF(ISNUMBER($J20),INDEX(Registrace!$G$4:$G$50,$J20),"")</f>
        <v/>
      </c>
      <c r="C20" s="111" t="str">
        <f t="array" ref="C20">IF(ISNUMBER($J20),INDEX('Výpočty'!$F$4:$F$63,$J20),"")</f>
        <v/>
      </c>
      <c r="D20" s="111" t="str">
        <f t="array" ref="D20">IF(ISNUMBER($J20),INDEX('Výpočty'!$G$4:$G$63,$J20),"")</f>
        <v/>
      </c>
      <c r="E20" s="112" t="str">
        <f t="array" ref="E20">IF(ISNUMBER($J20),INDEX('Výpočty'!M$4:M$63,$J20),"")</f>
        <v/>
      </c>
      <c r="F20" s="112" t="str">
        <f t="array" ref="F20">IF(ISNUMBER($J20),INDEX('Výpočty'!$N$4:$N$63,$J20),"")</f>
        <v/>
      </c>
      <c r="G20" s="112" t="str">
        <f t="array" ref="G20">IF(ISNUMBER($J20),INDEX('Výpočty'!$O$4:$O$63,$J20),"")</f>
        <v/>
      </c>
      <c r="H20" s="112" t="str">
        <f t="array" ref="H20">IF(ISNUMBER($J20),INDEX('Výpočty'!$P$4:$P$63,$J20),"")</f>
        <v/>
      </c>
      <c r="I20" s="116" t="str">
        <f t="array" ref="I20">IF(ISNUMBER($J20),INDEX('Výpočty'!I$4:I$63,$J20),"")</f>
        <v/>
      </c>
      <c r="J20" s="114" t="str">
        <f>'Výpočty'!W84</f>
        <v>#NUM!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ht="13.5" customHeight="1">
      <c r="A21" s="108">
        <v>18.0</v>
      </c>
      <c r="B21" s="110" t="str">
        <f t="array" ref="B21">IF(ISNUMBER($J21),INDEX(Registrace!$G$4:$G$50,$J21),"")</f>
        <v/>
      </c>
      <c r="C21" s="111" t="str">
        <f t="array" ref="C21">IF(ISNUMBER($J21),INDEX('Výpočty'!$F$4:$F$63,$J21),"")</f>
        <v/>
      </c>
      <c r="D21" s="111" t="str">
        <f t="array" ref="D21">IF(ISNUMBER($J21),INDEX('Výpočty'!$G$4:$G$63,$J21),"")</f>
        <v/>
      </c>
      <c r="E21" s="112" t="str">
        <f t="array" ref="E21">IF(ISNUMBER($J21),INDEX('Výpočty'!M$4:M$63,$J21),"")</f>
        <v/>
      </c>
      <c r="F21" s="112" t="str">
        <f t="array" ref="F21">IF(ISNUMBER($J21),INDEX('Výpočty'!$N$4:$N$63,$J21),"")</f>
        <v/>
      </c>
      <c r="G21" s="112" t="str">
        <f t="array" ref="G21">IF(ISNUMBER($J21),INDEX('Výpočty'!$O$4:$O$63,$J21),"")</f>
        <v/>
      </c>
      <c r="H21" s="112" t="str">
        <f t="array" ref="H21">IF(ISNUMBER($J21),INDEX('Výpočty'!$P$4:$P$63,$J21),"")</f>
        <v/>
      </c>
      <c r="I21" s="116" t="str">
        <f t="array" ref="I21">IF(ISNUMBER($J21),INDEX('Výpočty'!I$4:I$63,$J21),"")</f>
        <v/>
      </c>
      <c r="J21" s="114" t="str">
        <f>'Výpočty'!W85</f>
        <v>#NUM!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13.5" customHeight="1">
      <c r="A22" s="108">
        <v>19.0</v>
      </c>
      <c r="B22" s="110" t="str">
        <f t="array" ref="B22">IF(ISNUMBER($J22),INDEX(Registrace!$G$4:$G$50,$J22),"")</f>
        <v/>
      </c>
      <c r="C22" s="111" t="str">
        <f t="array" ref="C22">IF(ISNUMBER($J22),INDEX('Výpočty'!$F$4:$F$63,$J22),"")</f>
        <v/>
      </c>
      <c r="D22" s="111" t="str">
        <f t="array" ref="D22">IF(ISNUMBER($J22),INDEX('Výpočty'!$G$4:$G$63,$J22),"")</f>
        <v/>
      </c>
      <c r="E22" s="112" t="str">
        <f t="array" ref="E22">IF(ISNUMBER($J22),INDEX('Výpočty'!M$4:M$63,$J22),"")</f>
        <v/>
      </c>
      <c r="F22" s="112" t="str">
        <f t="array" ref="F22">IF(ISNUMBER($J22),INDEX('Výpočty'!$N$4:$N$63,$J22),"")</f>
        <v/>
      </c>
      <c r="G22" s="112" t="str">
        <f t="array" ref="G22">IF(ISNUMBER($J22),INDEX('Výpočty'!$O$4:$O$63,$J22),"")</f>
        <v/>
      </c>
      <c r="H22" s="112" t="str">
        <f t="array" ref="H22">IF(ISNUMBER($J22),INDEX('Výpočty'!$P$4:$P$63,$J22),"")</f>
        <v/>
      </c>
      <c r="I22" s="116" t="str">
        <f t="array" ref="I22">IF(ISNUMBER($J22),INDEX('Výpočty'!I$4:I$63,$J22),"")</f>
        <v/>
      </c>
      <c r="J22" s="114" t="str">
        <f>'Výpočty'!W86</f>
        <v>#NUM!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ht="13.5" customHeight="1">
      <c r="A23" s="108">
        <v>20.0</v>
      </c>
      <c r="B23" s="110" t="str">
        <f t="array" ref="B23">IF(ISNUMBER($J23),INDEX(Registrace!$G$4:$G$63,$J23),"")</f>
        <v/>
      </c>
      <c r="C23" s="111" t="str">
        <f t="array" ref="C23">IF(ISNUMBER($J23),INDEX('Výpočty'!$F$4:$F$63,$J23),"")</f>
        <v/>
      </c>
      <c r="D23" s="111" t="str">
        <f t="array" ref="D23">IF(ISNUMBER($J23),INDEX('Výpočty'!$G$4:$G$63,$J23),"")</f>
        <v/>
      </c>
      <c r="E23" s="112" t="str">
        <f t="array" ref="E23">IF(ISNUMBER($J23),INDEX('Výpočty'!M$4:M$63,$J23),"")</f>
        <v/>
      </c>
      <c r="F23" s="112" t="str">
        <f t="array" ref="F23">IF(ISNUMBER($J23),INDEX('Výpočty'!$N$4:$N$63,$J23),"")</f>
        <v/>
      </c>
      <c r="G23" s="112" t="str">
        <f t="array" ref="G23">IF(ISNUMBER($J23),INDEX('Výpočty'!$O$4:$O$63,$J23),"")</f>
        <v/>
      </c>
      <c r="H23" s="112" t="str">
        <f t="array" ref="H23">IF(ISNUMBER($J23),INDEX('Výpočty'!$P$4:$P$63,$J23),"")</f>
        <v/>
      </c>
      <c r="I23" s="116" t="str">
        <f t="array" ref="I23">IF(ISNUMBER($J23),INDEX('Výpočty'!I$4:I$63,$J23),"")</f>
        <v/>
      </c>
      <c r="J23" s="114" t="str">
        <f>'Výpočty'!W87</f>
        <v>#NUM!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13.5" customHeight="1">
      <c r="A24" s="108">
        <v>21.0</v>
      </c>
      <c r="B24" s="110" t="str">
        <f t="array" ref="B24">IF(ISNUMBER($J24),INDEX(Registrace!$G$4:$G$50,$J24),"")</f>
        <v/>
      </c>
      <c r="C24" s="111" t="str">
        <f t="array" ref="C24">IF(ISNUMBER($J24),INDEX('Výpočty'!$F$4:$F$63,$J24),"")</f>
        <v/>
      </c>
      <c r="D24" s="111" t="str">
        <f t="array" ref="D24">IF(ISNUMBER($J24),INDEX('Výpočty'!$G$4:$G$63,$J24),"")</f>
        <v/>
      </c>
      <c r="E24" s="112" t="str">
        <f t="array" ref="E24">IF(ISNUMBER($J24),INDEX('Výpočty'!M$4:M$63,$J24),"")</f>
        <v/>
      </c>
      <c r="F24" s="112" t="str">
        <f t="array" ref="F24">IF(ISNUMBER($J24),INDEX('Výpočty'!$N$4:$N$63,$J24),"")</f>
        <v/>
      </c>
      <c r="G24" s="112" t="str">
        <f t="array" ref="G24">IF(ISNUMBER($J24),INDEX('Výpočty'!$O$4:$O$63,$J24),"")</f>
        <v/>
      </c>
      <c r="H24" s="112" t="str">
        <f t="array" ref="H24">IF(ISNUMBER($J24),INDEX('Výpočty'!$P$4:$P$63,$J24),"")</f>
        <v/>
      </c>
      <c r="I24" s="116" t="str">
        <f t="array" ref="I24">IF(ISNUMBER($J24),INDEX('Výpočty'!I$4:I$63,$J24),"")</f>
        <v/>
      </c>
      <c r="J24" s="114" t="str">
        <f>'Výpočty'!W88</f>
        <v>#NUM!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13.5" customHeight="1">
      <c r="A25" s="108">
        <v>22.0</v>
      </c>
      <c r="B25" s="110" t="str">
        <f t="array" ref="B25">IF(ISNUMBER($J25),INDEX(Registrace!$G$4:$G$50,$J25),"")</f>
        <v/>
      </c>
      <c r="C25" s="111" t="str">
        <f t="array" ref="C25">IF(ISNUMBER($J25),INDEX('Výpočty'!$F$4:$F$63,$J25),"")</f>
        <v/>
      </c>
      <c r="D25" s="111" t="str">
        <f t="array" ref="D25">IF(ISNUMBER($J25),INDEX('Výpočty'!$G$4:$G$63,$J25),"")</f>
        <v/>
      </c>
      <c r="E25" s="112" t="str">
        <f t="array" ref="E25">IF(ISNUMBER($J25),INDEX('Výpočty'!M$4:M$63,$J25),"")</f>
        <v/>
      </c>
      <c r="F25" s="112" t="str">
        <f t="array" ref="F25">IF(ISNUMBER($J25),INDEX('Výpočty'!$N$4:$N$63,$J25),"")</f>
        <v/>
      </c>
      <c r="G25" s="112" t="str">
        <f t="array" ref="G25">IF(ISNUMBER($J25),INDEX('Výpočty'!$O$4:$O$63,$J25),"")</f>
        <v/>
      </c>
      <c r="H25" s="112" t="str">
        <f t="array" ref="H25">IF(ISNUMBER($J25),INDEX('Výpočty'!$P$4:$P$63,$J25),"")</f>
        <v/>
      </c>
      <c r="I25" s="116" t="str">
        <f t="array" ref="I25">IF(ISNUMBER($J25),INDEX('Výpočty'!I$4:I$63,$J25),"")</f>
        <v/>
      </c>
      <c r="J25" s="114" t="str">
        <f>'Výpočty'!W89</f>
        <v>#NUM!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ht="13.5" customHeight="1">
      <c r="A26" s="108">
        <v>23.0</v>
      </c>
      <c r="B26" s="110" t="str">
        <f t="array" ref="B26">IF(ISNUMBER($J26),INDEX(Registrace!$G$4:$G$50,$J26),"")</f>
        <v/>
      </c>
      <c r="C26" s="111" t="str">
        <f t="array" ref="C26">IF(ISNUMBER($J26),INDEX('Výpočty'!$F$4:$F$63,$J26),"")</f>
        <v/>
      </c>
      <c r="D26" s="111" t="str">
        <f t="array" ref="D26">IF(ISNUMBER($J26),INDEX('Výpočty'!$G$4:$G$63,$J26),"")</f>
        <v/>
      </c>
      <c r="E26" s="112" t="str">
        <f t="array" ref="E26">IF(ISNUMBER($J26),INDEX('Výpočty'!M$4:M$63,$J26),"")</f>
        <v/>
      </c>
      <c r="F26" s="112" t="str">
        <f t="array" ref="F26">IF(ISNUMBER($J26),INDEX('Výpočty'!$N$4:$N$63,$J26),"")</f>
        <v/>
      </c>
      <c r="G26" s="112" t="str">
        <f t="array" ref="G26">IF(ISNUMBER($J26),INDEX('Výpočty'!$O$4:$O$63,$J26),"")</f>
        <v/>
      </c>
      <c r="H26" s="112" t="str">
        <f t="array" ref="H26">IF(ISNUMBER($J26),INDEX('Výpočty'!$P$4:$P$63,$J26),"")</f>
        <v/>
      </c>
      <c r="I26" s="116" t="str">
        <f t="array" ref="I26">IF(ISNUMBER($J26),INDEX('Výpočty'!I$4:I$63,$J26),"")</f>
        <v/>
      </c>
      <c r="J26" s="114" t="str">
        <f>'Výpočty'!W90</f>
        <v>#NUM!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ht="13.5" customHeight="1">
      <c r="A27" s="108">
        <v>24.0</v>
      </c>
      <c r="B27" s="110" t="str">
        <f t="array" ref="B27">IF(ISNUMBER($J27),INDEX(Registrace!$G$4:$G$50,$J27),"")</f>
        <v/>
      </c>
      <c r="C27" s="111" t="str">
        <f t="array" ref="C27">IF(ISNUMBER($J27),INDEX('Výpočty'!$F$4:$F$63,$J27),"")</f>
        <v/>
      </c>
      <c r="D27" s="111" t="str">
        <f t="array" ref="D27">IF(ISNUMBER($J27),INDEX('Výpočty'!$G$4:$G$63,$J27),"")</f>
        <v/>
      </c>
      <c r="E27" s="112" t="str">
        <f t="array" ref="E27">IF(ISNUMBER($J27),INDEX('Výpočty'!M$4:M$63,$J27),"")</f>
        <v/>
      </c>
      <c r="F27" s="112" t="str">
        <f t="array" ref="F27">IF(ISNUMBER($J27),INDEX('Výpočty'!$N$4:$N$63,$J27),"")</f>
        <v/>
      </c>
      <c r="G27" s="112" t="str">
        <f t="array" ref="G27">IF(ISNUMBER($J27),INDEX('Výpočty'!$O$4:$O$63,$J27),"")</f>
        <v/>
      </c>
      <c r="H27" s="112" t="str">
        <f t="array" ref="H27">IF(ISNUMBER($J27),INDEX('Výpočty'!$P$4:$P$63,$J27),"")</f>
        <v/>
      </c>
      <c r="I27" s="105" t="str">
        <f t="array" ref="I27">IF(ISNUMBER($J27),INDEX('Výpočty'!I$4:I$63,$J27),"")</f>
        <v/>
      </c>
      <c r="J27" s="114" t="str">
        <f>'Výpočty'!W91</f>
        <v>#NUM!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ht="13.5" customHeight="1">
      <c r="A28" s="108">
        <v>25.0</v>
      </c>
      <c r="B28" s="110" t="str">
        <f t="array" ref="B28">IF(ISNUMBER($J28),INDEX(Registrace!$G$4:$G$50,$J28),"")</f>
        <v/>
      </c>
      <c r="C28" s="111" t="str">
        <f t="array" ref="C28">IF(ISNUMBER($J28),INDEX('Výpočty'!$F$4:$F$63,$J28),"")</f>
        <v/>
      </c>
      <c r="D28" s="111" t="str">
        <f t="array" ref="D28">IF(ISNUMBER($J28),INDEX('Výpočty'!$G$4:$G$63,$J28),"")</f>
        <v/>
      </c>
      <c r="E28" s="112" t="str">
        <f t="array" ref="E28">IF(ISNUMBER($J28),INDEX('Výpočty'!M$4:M$63,$J28),"")</f>
        <v/>
      </c>
      <c r="F28" s="112" t="str">
        <f t="array" ref="F28">IF(ISNUMBER($J28),INDEX('Výpočty'!$N$4:$N$63,$J28),"")</f>
        <v/>
      </c>
      <c r="G28" s="112" t="str">
        <f t="array" ref="G28">IF(ISNUMBER($J28),INDEX('Výpočty'!$O$4:$O$63,$J28),"")</f>
        <v/>
      </c>
      <c r="H28" s="112" t="str">
        <f t="array" ref="H28">IF(ISNUMBER($J28),INDEX('Výpočty'!$P$4:$P$63,$J28),"")</f>
        <v/>
      </c>
      <c r="I28" s="116" t="str">
        <f t="array" ref="I28">IF(ISNUMBER($J28),INDEX('Výpočty'!I$4:I$63,$J28),"")</f>
        <v/>
      </c>
      <c r="J28" s="114" t="str">
        <f>'Výpočty'!W92</f>
        <v>#NUM!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ht="13.5" customHeight="1">
      <c r="A29" s="108">
        <v>26.0</v>
      </c>
      <c r="B29" s="110" t="str">
        <f t="array" ref="B29">IF(ISNUMBER($J29),INDEX(Registrace!$G$4:$G$50,$J29),"")</f>
        <v/>
      </c>
      <c r="C29" s="111" t="str">
        <f t="array" ref="C29">IF(ISNUMBER($J29),INDEX('Výpočty'!$F$4:$F$63,$J29),"")</f>
        <v/>
      </c>
      <c r="D29" s="111" t="str">
        <f t="array" ref="D29">IF(ISNUMBER($J29),INDEX('Výpočty'!$G$4:$G$63,$J29),"")</f>
        <v/>
      </c>
      <c r="E29" s="112" t="str">
        <f t="array" ref="E29">IF(ISNUMBER($J29),INDEX('Výpočty'!M$4:M$63,$J29),"")</f>
        <v/>
      </c>
      <c r="F29" s="112" t="str">
        <f t="array" ref="F29">IF(ISNUMBER($J29),INDEX('Výpočty'!$N$4:$N$63,$J29),"")</f>
        <v/>
      </c>
      <c r="G29" s="112" t="str">
        <f t="array" ref="G29">IF(ISNUMBER($J29),INDEX('Výpočty'!$O$4:$O$63,$J29),"")</f>
        <v/>
      </c>
      <c r="H29" s="112" t="str">
        <f t="array" ref="H29">IF(ISNUMBER($J29),INDEX('Výpočty'!$P$4:$P$63,$J29),"")</f>
        <v/>
      </c>
      <c r="I29" s="105" t="str">
        <f t="array" ref="I29">IF(ISNUMBER($J29),INDEX('Výpočty'!I$4:I$63,$J29),"")</f>
        <v/>
      </c>
      <c r="J29" s="114" t="str">
        <f>'Výpočty'!W93</f>
        <v>#NUM!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ht="13.5" customHeight="1">
      <c r="A30" s="108">
        <v>27.0</v>
      </c>
      <c r="B30" s="110" t="str">
        <f t="array" ref="B30">IF(ISNUMBER($J30),INDEX(Registrace!$G$4:$G$50,$J30),"")</f>
        <v/>
      </c>
      <c r="C30" s="111" t="str">
        <f t="array" ref="C30">IF(ISNUMBER($J30),INDEX('Výpočty'!$F$4:$F$63,$J30),"")</f>
        <v/>
      </c>
      <c r="D30" s="111" t="str">
        <f t="array" ref="D30">IF(ISNUMBER($J30),INDEX('Výpočty'!$G$4:$G$63,$J30),"")</f>
        <v/>
      </c>
      <c r="E30" s="112" t="str">
        <f t="array" ref="E30">IF(ISNUMBER($J30),INDEX('Výpočty'!M$4:M$63,$J30),"")</f>
        <v/>
      </c>
      <c r="F30" s="112" t="str">
        <f t="array" ref="F30">IF(ISNUMBER($J30),INDEX('Výpočty'!$N$4:$N$63,$J30),"")</f>
        <v/>
      </c>
      <c r="G30" s="112" t="str">
        <f t="array" ref="G30">IF(ISNUMBER($J30),INDEX('Výpočty'!$O$4:$O$63,$J30),"")</f>
        <v/>
      </c>
      <c r="H30" s="112" t="str">
        <f t="array" ref="H30">IF(ISNUMBER($J30),INDEX('Výpočty'!$P$4:$P$63,$J30),"")</f>
        <v/>
      </c>
      <c r="I30" s="105" t="str">
        <f t="array" ref="I30">IF(ISNUMBER($J30),INDEX('Výpočty'!I$4:I$63,$J30),"")</f>
        <v/>
      </c>
      <c r="J30" s="114" t="str">
        <f>'Výpočty'!W94</f>
        <v>#NUM!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ht="13.5" customHeight="1">
      <c r="A31" s="108">
        <v>28.0</v>
      </c>
      <c r="B31" s="110" t="str">
        <f t="array" ref="B31">IF(ISNUMBER($J31),INDEX(Registrace!$G$4:$G$50,$J31),"")</f>
        <v/>
      </c>
      <c r="C31" s="111" t="str">
        <f t="array" ref="C31">IF(ISNUMBER($J31),INDEX('Výpočty'!$F$4:$F$63,$J31),"")</f>
        <v/>
      </c>
      <c r="D31" s="111" t="str">
        <f t="array" ref="D31">IF(ISNUMBER($J31),INDEX('Výpočty'!$G$4:$G$63,$J31),"")</f>
        <v/>
      </c>
      <c r="E31" s="112" t="str">
        <f t="array" ref="E31">IF(ISNUMBER($J31),INDEX('Výpočty'!M$4:M$63,$J31),"")</f>
        <v/>
      </c>
      <c r="F31" s="112" t="str">
        <f t="array" ref="F31">IF(ISNUMBER($J31),INDEX('Výpočty'!$N$4:$N$63,$J31),"")</f>
        <v/>
      </c>
      <c r="G31" s="112" t="str">
        <f t="array" ref="G31">IF(ISNUMBER($J31),INDEX('Výpočty'!$O$4:$O$63,$J31),"")</f>
        <v/>
      </c>
      <c r="H31" s="112" t="str">
        <f t="array" ref="H31">IF(ISNUMBER($J31),INDEX('Výpočty'!$P$4:$P$63,$J31),"")</f>
        <v/>
      </c>
      <c r="I31" s="116" t="str">
        <f t="array" ref="I31">IF(ISNUMBER($J31),INDEX('Výpočty'!I$4:I$63,$J31),"")</f>
        <v/>
      </c>
      <c r="J31" s="114" t="str">
        <f>'Výpočty'!W95</f>
        <v>#NUM!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ht="13.5" customHeight="1">
      <c r="A32" s="108">
        <v>29.0</v>
      </c>
      <c r="B32" s="110" t="str">
        <f t="array" ref="B32">IF(ISNUMBER($J32),INDEX(Registrace!$G$4:$G$50,$J32),"")</f>
        <v/>
      </c>
      <c r="C32" s="111" t="str">
        <f t="array" ref="C32">IF(ISNUMBER($J32),INDEX('Výpočty'!$F$4:$F$63,$J32),"")</f>
        <v/>
      </c>
      <c r="D32" s="111" t="str">
        <f t="array" ref="D32">IF(ISNUMBER($J32),INDEX('Výpočty'!$G$4:$G$63,$J32),"")</f>
        <v/>
      </c>
      <c r="E32" s="112" t="str">
        <f t="array" ref="E32">IF(ISNUMBER($J32),INDEX('Výpočty'!M$4:M$63,$J32),"")</f>
        <v/>
      </c>
      <c r="F32" s="112" t="str">
        <f t="array" ref="F32">IF(ISNUMBER($J32),INDEX('Výpočty'!$N$4:$N$63,$J32),"")</f>
        <v/>
      </c>
      <c r="G32" s="112" t="str">
        <f t="array" ref="G32">IF(ISNUMBER($J32),INDEX('Výpočty'!$O$4:$O$63,$J32),"")</f>
        <v/>
      </c>
      <c r="H32" s="112" t="str">
        <f t="array" ref="H32">IF(ISNUMBER($J32),INDEX('Výpočty'!$P$4:$P$63,$J32),"")</f>
        <v/>
      </c>
      <c r="I32" s="116" t="str">
        <f t="array" ref="I32">IF(ISNUMBER($J32),INDEX('Výpočty'!I$4:I$63,$J32),"")</f>
        <v/>
      </c>
      <c r="J32" s="114" t="str">
        <f>'Výpočty'!W96</f>
        <v>#NUM!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ht="13.5" customHeight="1">
      <c r="A33" s="108">
        <v>30.0</v>
      </c>
      <c r="B33" s="110" t="str">
        <f t="array" ref="B33">IF(ISNUMBER($J33),INDEX(Registrace!$G$4:$G$50,$J33),"")</f>
        <v/>
      </c>
      <c r="C33" s="111" t="str">
        <f t="array" ref="C33">IF(ISNUMBER($J33),INDEX('Výpočty'!$F$4:$F$63,$J33),"")</f>
        <v/>
      </c>
      <c r="D33" s="111" t="str">
        <f t="array" ref="D33">IF(ISNUMBER($J33),INDEX('Výpočty'!$G$4:$G$63,$J33),"")</f>
        <v/>
      </c>
      <c r="E33" s="112" t="str">
        <f t="array" ref="E33">IF(ISNUMBER($J33),INDEX('Výpočty'!M$4:M$63,$J33),"")</f>
        <v/>
      </c>
      <c r="F33" s="112" t="str">
        <f t="array" ref="F33">IF(ISNUMBER($J33),INDEX('Výpočty'!$N$4:$N$63,$J33),"")</f>
        <v/>
      </c>
      <c r="G33" s="112" t="str">
        <f t="array" ref="G33">IF(ISNUMBER($J33),INDEX('Výpočty'!$O$4:$O$63,$J33),"")</f>
        <v/>
      </c>
      <c r="H33" s="112" t="str">
        <f t="array" ref="H33">IF(ISNUMBER($J33),INDEX('Výpočty'!$P$4:$P$63,$J33),"")</f>
        <v/>
      </c>
      <c r="I33" s="116" t="str">
        <f t="array" ref="I33">IF(ISNUMBER($J33),INDEX('Výpočty'!I$4:I$63,$J33),"")</f>
        <v/>
      </c>
      <c r="J33" s="114" t="str">
        <f>'Výpočty'!W97</f>
        <v>#NUM!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ht="13.5" customHeight="1">
      <c r="A34" s="108">
        <v>31.0</v>
      </c>
      <c r="B34" s="110" t="str">
        <f t="array" ref="B34">IF(ISNUMBER($J34),INDEX(Registrace!$G$4:$G$50,$J34),"")</f>
        <v/>
      </c>
      <c r="C34" s="111" t="str">
        <f t="array" ref="C34">IF(ISNUMBER($J34),INDEX('Výpočty'!$F$4:$F$63,$J34),"")</f>
        <v/>
      </c>
      <c r="D34" s="111" t="str">
        <f t="array" ref="D34">IF(ISNUMBER($J34),INDEX('Výpočty'!$G$4:$G$63,$J34),"")</f>
        <v/>
      </c>
      <c r="E34" s="112" t="str">
        <f t="array" ref="E34">IF(ISNUMBER($J34),INDEX('Výpočty'!M$4:M$63,$J34),"")</f>
        <v/>
      </c>
      <c r="F34" s="112" t="str">
        <f t="array" ref="F34">IF(ISNUMBER($J34),INDEX('Výpočty'!$N$4:$N$63,$J34),"")</f>
        <v/>
      </c>
      <c r="G34" s="112" t="str">
        <f t="array" ref="G34">IF(ISNUMBER($J34),INDEX('Výpočty'!$O$4:$O$63,$J34),"")</f>
        <v/>
      </c>
      <c r="H34" s="112" t="str">
        <f t="array" ref="H34">IF(ISNUMBER($J34),INDEX('Výpočty'!$P$4:$P$63,$J34),"")</f>
        <v/>
      </c>
      <c r="I34" s="105" t="str">
        <f t="array" ref="I34">IF(ISNUMBER($J34),INDEX('Výpočty'!I$4:I$63,$J34),"")</f>
        <v/>
      </c>
      <c r="J34" s="114" t="str">
        <f>'Výpočty'!W98</f>
        <v>#NUM!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ht="13.5" customHeight="1">
      <c r="A35" s="108">
        <v>32.0</v>
      </c>
      <c r="B35" s="110" t="str">
        <f t="array" ref="B35">IF(ISNUMBER($J35),INDEX(Registrace!$G$4:$G$50,$J35),"")</f>
        <v/>
      </c>
      <c r="C35" s="111" t="str">
        <f t="array" ref="C35">IF(ISNUMBER($J35),INDEX('Výpočty'!$F$4:$F$63,$J35),"")</f>
        <v/>
      </c>
      <c r="D35" s="111" t="str">
        <f t="array" ref="D35">IF(ISNUMBER($J35),INDEX('Výpočty'!$G$4:$G$63,$J35),"")</f>
        <v/>
      </c>
      <c r="E35" s="112" t="str">
        <f t="array" ref="E35">IF(ISNUMBER($J35),INDEX('Výpočty'!M$4:M$63,$J35),"")</f>
        <v/>
      </c>
      <c r="F35" s="112" t="str">
        <f t="array" ref="F35">IF(ISNUMBER($J35),INDEX('Výpočty'!$N$4:$N$63,$J35),"")</f>
        <v/>
      </c>
      <c r="G35" s="112" t="str">
        <f t="array" ref="G35">IF(ISNUMBER($J35),INDEX('Výpočty'!$O$4:$O$63,$J35),"")</f>
        <v/>
      </c>
      <c r="H35" s="112" t="str">
        <f t="array" ref="H35">IF(ISNUMBER($J35),INDEX('Výpočty'!$P$4:$P$63,$J35),"")</f>
        <v/>
      </c>
      <c r="I35" s="105" t="str">
        <f t="array" ref="I35">IF(ISNUMBER($J35),INDEX('Výpočty'!I$4:I$63,$J35),"")</f>
        <v/>
      </c>
      <c r="J35" s="114" t="str">
        <f>'Výpočty'!W99</f>
        <v>#NUM!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ht="13.5" customHeight="1">
      <c r="A36" s="108">
        <v>33.0</v>
      </c>
      <c r="B36" s="110" t="str">
        <f t="array" ref="B36">IF(ISNUMBER($J36),INDEX(Registrace!$G$4:$G$50,$J36),"")</f>
        <v/>
      </c>
      <c r="C36" s="111" t="str">
        <f t="array" ref="C36">IF(ISNUMBER($J36),INDEX('Výpočty'!$F$4:$F$63,$J36),"")</f>
        <v/>
      </c>
      <c r="D36" s="111" t="str">
        <f t="array" ref="D36">IF(ISNUMBER($J36),INDEX('Výpočty'!$G$4:$G$63,$J36),"")</f>
        <v/>
      </c>
      <c r="E36" s="112" t="str">
        <f t="array" ref="E36">IF(ISNUMBER($J36),INDEX('Výpočty'!M$4:M$63,$J36),"")</f>
        <v/>
      </c>
      <c r="F36" s="112" t="str">
        <f t="array" ref="F36">IF(ISNUMBER($J36),INDEX('Výpočty'!$N$4:$N$63,$J36),"")</f>
        <v/>
      </c>
      <c r="G36" s="112" t="str">
        <f t="array" ref="G36">IF(ISNUMBER($J36),INDEX('Výpočty'!$O$4:$O$63,$J36),"")</f>
        <v/>
      </c>
      <c r="H36" s="112" t="str">
        <f t="array" ref="H36">IF(ISNUMBER($J36),INDEX('Výpočty'!$P$4:$P$63,$J36),"")</f>
        <v/>
      </c>
      <c r="I36" s="105" t="str">
        <f t="array" ref="I36">IF(ISNUMBER($J36),INDEX('Výpočty'!I$4:I$63,$J36),"")</f>
        <v/>
      </c>
      <c r="J36" s="114" t="str">
        <f>'Výpočty'!W100</f>
        <v>#NUM!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ht="13.5" customHeight="1">
      <c r="A37" s="108">
        <v>34.0</v>
      </c>
      <c r="B37" s="110" t="str">
        <f t="array" ref="B37">IF(ISNUMBER($J37),INDEX(Registrace!$G$4:$G$50,$J37),"")</f>
        <v/>
      </c>
      <c r="C37" s="111" t="str">
        <f t="array" ref="C37">IF(ISNUMBER($J37),INDEX('Výpočty'!$F$4:$F$63,$J37),"")</f>
        <v/>
      </c>
      <c r="D37" s="111" t="str">
        <f t="array" ref="D37">IF(ISNUMBER($J37),INDEX('Výpočty'!$G$4:$G$63,$J37),"")</f>
        <v/>
      </c>
      <c r="E37" s="112" t="str">
        <f t="array" ref="E37">IF(ISNUMBER($J37),INDEX('Výpočty'!M$4:M$63,$J37),"")</f>
        <v/>
      </c>
      <c r="F37" s="112" t="str">
        <f t="array" ref="F37">IF(ISNUMBER($J37),INDEX('Výpočty'!$N$4:$N$63,$J37),"")</f>
        <v/>
      </c>
      <c r="G37" s="112" t="str">
        <f t="array" ref="G37">IF(ISNUMBER($J37),INDEX('Výpočty'!$O$4:$O$63,$J37),"")</f>
        <v/>
      </c>
      <c r="H37" s="112" t="str">
        <f t="array" ref="H37">IF(ISNUMBER($J37),INDEX('Výpočty'!$P$4:$P$63,$J37),"")</f>
        <v/>
      </c>
      <c r="I37" s="105" t="str">
        <f t="array" ref="I37">IF(ISNUMBER($J37),INDEX('Výpočty'!I$4:I$63,$J37),"")</f>
        <v/>
      </c>
      <c r="J37" s="114" t="str">
        <f>'Výpočty'!W101</f>
        <v>#NUM!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ht="13.5" customHeight="1">
      <c r="A38" s="108">
        <v>35.0</v>
      </c>
      <c r="B38" s="110" t="str">
        <f t="array" ref="B38">IF(ISNUMBER($J38),INDEX(Registrace!$G$4:$G$50,$J38),"")</f>
        <v/>
      </c>
      <c r="C38" s="111" t="str">
        <f t="array" ref="C38">IF(ISNUMBER($J38),INDEX('Výpočty'!$F$4:$F$63,$J38),"")</f>
        <v/>
      </c>
      <c r="D38" s="111" t="str">
        <f t="array" ref="D38">IF(ISNUMBER($J38),INDEX('Výpočty'!$G$4:$G$63,$J38),"")</f>
        <v/>
      </c>
      <c r="E38" s="112" t="str">
        <f t="array" ref="E38">IF(ISNUMBER($J38),INDEX('Výpočty'!M$4:M$63,$J38),"")</f>
        <v/>
      </c>
      <c r="F38" s="112" t="str">
        <f t="array" ref="F38">IF(ISNUMBER($J38),INDEX('Výpočty'!$N$4:$N$63,$J38),"")</f>
        <v/>
      </c>
      <c r="G38" s="112" t="str">
        <f t="array" ref="G38">IF(ISNUMBER($J38),INDEX('Výpočty'!$O$4:$O$63,$J38),"")</f>
        <v/>
      </c>
      <c r="H38" s="112" t="str">
        <f t="array" ref="H38">IF(ISNUMBER($J38),INDEX('Výpočty'!$P$4:$P$63,$J38),"")</f>
        <v/>
      </c>
      <c r="I38" s="116" t="str">
        <f t="array" ref="I38">IF(ISNUMBER($J38),INDEX('Výpočty'!I$4:I$63,$J38),"")</f>
        <v/>
      </c>
      <c r="J38" s="114" t="str">
        <f>'Výpočty'!W102</f>
        <v>#NUM!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ht="13.5" customHeight="1">
      <c r="A39" s="108">
        <v>36.0</v>
      </c>
      <c r="B39" s="110" t="str">
        <f t="array" ref="B39">IF(ISNUMBER($J39),INDEX(Registrace!$G$4:$G$50,$J39),"")</f>
        <v/>
      </c>
      <c r="C39" s="111" t="str">
        <f t="array" ref="C39">IF(ISNUMBER($J39),INDEX('Výpočty'!$F$4:$F$63,$J39),"")</f>
        <v/>
      </c>
      <c r="D39" s="111" t="str">
        <f t="array" ref="D39">IF(ISNUMBER($J39),INDEX('Výpočty'!$G$4:$G$63,$J39),"")</f>
        <v/>
      </c>
      <c r="E39" s="112" t="str">
        <f t="array" ref="E39">IF(ISNUMBER($J39),INDEX('Výpočty'!M$4:M$63,$J39),"")</f>
        <v/>
      </c>
      <c r="F39" s="112" t="str">
        <f t="array" ref="F39">IF(ISNUMBER($J39),INDEX('Výpočty'!$N$4:$N$63,$J39),"")</f>
        <v/>
      </c>
      <c r="G39" s="112" t="str">
        <f t="array" ref="G39">IF(ISNUMBER($J39),INDEX('Výpočty'!$O$4:$O$63,$J39),"")</f>
        <v/>
      </c>
      <c r="H39" s="112" t="str">
        <f t="array" ref="H39">IF(ISNUMBER($J39),INDEX('Výpočty'!$P$4:$P$63,$J39),"")</f>
        <v/>
      </c>
      <c r="I39" s="105" t="str">
        <f t="array" ref="I39">IF(ISNUMBER($J39),INDEX('Výpočty'!I$4:I$63,$J39),"")</f>
        <v/>
      </c>
      <c r="J39" s="114" t="str">
        <f>'Výpočty'!W103</f>
        <v>#NUM!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ht="13.5" customHeight="1">
      <c r="A40" s="108">
        <v>37.0</v>
      </c>
      <c r="B40" s="110" t="str">
        <f t="array" ref="B40">IF(ISNUMBER($J40),INDEX(Registrace!$G$4:$G$50,$J40),"")</f>
        <v/>
      </c>
      <c r="C40" s="111" t="str">
        <f t="array" ref="C40">IF(ISNUMBER($J40),INDEX('Výpočty'!$F$4:$F$63,$J40),"")</f>
        <v/>
      </c>
      <c r="D40" s="111" t="str">
        <f t="array" ref="D40">IF(ISNUMBER($J40),INDEX('Výpočty'!$G$4:$G$63,$J40),"")</f>
        <v/>
      </c>
      <c r="E40" s="112" t="str">
        <f t="array" ref="E40">IF(ISNUMBER($J40),INDEX('Výpočty'!M$4:M$63,$J40),"")</f>
        <v/>
      </c>
      <c r="F40" s="112" t="str">
        <f t="array" ref="F40">IF(ISNUMBER($J40),INDEX('Výpočty'!$N$4:$N$63,$J40),"")</f>
        <v/>
      </c>
      <c r="G40" s="112" t="str">
        <f t="array" ref="G40">IF(ISNUMBER($J40),INDEX('Výpočty'!$O$4:$O$63,$J40),"")</f>
        <v/>
      </c>
      <c r="H40" s="112" t="str">
        <f t="array" ref="H40">IF(ISNUMBER($J40),INDEX('Výpočty'!$P$4:$P$63,$J40),"")</f>
        <v/>
      </c>
      <c r="I40" s="116" t="str">
        <f t="array" ref="I40">IF(ISNUMBER($J40),INDEX('Výpočty'!I$4:I$63,$J40),"")</f>
        <v/>
      </c>
      <c r="J40" s="114" t="str">
        <f>'Výpočty'!W104</f>
        <v>#NUM!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ht="13.5" customHeight="1">
      <c r="A41" s="108">
        <v>38.0</v>
      </c>
      <c r="B41" s="110" t="str">
        <f t="array" ref="B41">IF(ISNUMBER($J41),INDEX(Registrace!$G$4:$G$50,$J41),"")</f>
        <v/>
      </c>
      <c r="C41" s="111" t="str">
        <f t="array" ref="C41">IF(ISNUMBER($J41),INDEX('Výpočty'!$F$4:$F$63,$J41),"")</f>
        <v/>
      </c>
      <c r="D41" s="111" t="str">
        <f t="array" ref="D41">IF(ISNUMBER($J41),INDEX('Výpočty'!$G$4:$G$63,$J41),"")</f>
        <v/>
      </c>
      <c r="E41" s="112" t="str">
        <f t="array" ref="E41">IF(ISNUMBER($J41),INDEX('Výpočty'!M$4:M$63,$J41),"")</f>
        <v/>
      </c>
      <c r="F41" s="112" t="str">
        <f t="array" ref="F41">IF(ISNUMBER($J41),INDEX('Výpočty'!$N$4:$N$63,$J41),"")</f>
        <v/>
      </c>
      <c r="G41" s="112" t="str">
        <f t="array" ref="G41">IF(ISNUMBER($J41),INDEX('Výpočty'!$O$4:$O$63,$J41),"")</f>
        <v/>
      </c>
      <c r="H41" s="112" t="str">
        <f t="array" ref="H41">IF(ISNUMBER($J41),INDEX('Výpočty'!$P$4:$P$63,$J41),"")</f>
        <v/>
      </c>
      <c r="I41" s="116" t="str">
        <f t="array" ref="I41">IF(ISNUMBER($J41),INDEX('Výpočty'!I$4:I$63,$J41),"")</f>
        <v/>
      </c>
      <c r="J41" s="114" t="str">
        <f>'Výpočty'!W105</f>
        <v>#NUM!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ht="13.5" customHeight="1">
      <c r="A42" s="108">
        <v>39.0</v>
      </c>
      <c r="B42" s="110" t="str">
        <f t="array" ref="B42">IF(ISNUMBER($J42),INDEX(Registrace!$G$4:$G$50,$J42),"")</f>
        <v/>
      </c>
      <c r="C42" s="111" t="str">
        <f t="array" ref="C42">IF(ISNUMBER($J42),INDEX('Výpočty'!$F$4:$F$63,$J42),"")</f>
        <v/>
      </c>
      <c r="D42" s="111" t="str">
        <f t="array" ref="D42">IF(ISNUMBER($J42),INDEX('Výpočty'!$G$4:$G$63,$J42),"")</f>
        <v/>
      </c>
      <c r="E42" s="112" t="str">
        <f t="array" ref="E42">IF(ISNUMBER($J42),INDEX('Výpočty'!M$4:M$63,$J42),"")</f>
        <v/>
      </c>
      <c r="F42" s="112" t="str">
        <f t="array" ref="F42">IF(ISNUMBER($J42),INDEX('Výpočty'!$N$4:$N$63,$J42),"")</f>
        <v/>
      </c>
      <c r="G42" s="112" t="str">
        <f t="array" ref="G42">IF(ISNUMBER($J42),INDEX('Výpočty'!$O$4:$O$63,$J42),"")</f>
        <v/>
      </c>
      <c r="H42" s="112" t="str">
        <f t="array" ref="H42">IF(ISNUMBER($J42),INDEX('Výpočty'!$P$4:$P$63,$J42),"")</f>
        <v/>
      </c>
      <c r="I42" s="116" t="str">
        <f t="array" ref="I42">IF(ISNUMBER($J42),INDEX('Výpočty'!I$4:I$63,$J42),"")</f>
        <v/>
      </c>
      <c r="J42" s="114" t="str">
        <f>'Výpočty'!W106</f>
        <v>#NUM!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ht="13.5" customHeight="1">
      <c r="A43" s="108">
        <v>40.0</v>
      </c>
      <c r="B43" s="110" t="str">
        <f t="array" ref="B43">IF(ISNUMBER($J43),INDEX(Registrace!$G$4:$G$50,$J43),"")</f>
        <v/>
      </c>
      <c r="C43" s="111" t="str">
        <f t="array" ref="C43">IF(ISNUMBER($J43),INDEX('Výpočty'!$F$4:$F$63,$J43),"")</f>
        <v/>
      </c>
      <c r="D43" s="111" t="str">
        <f t="array" ref="D43">IF(ISNUMBER($J43),INDEX('Výpočty'!$G$4:$G$63,$J43),"")</f>
        <v/>
      </c>
      <c r="E43" s="112" t="str">
        <f t="array" ref="E43">IF(ISNUMBER($J43),INDEX('Výpočty'!M$4:M$63,$J43),"")</f>
        <v/>
      </c>
      <c r="F43" s="112" t="str">
        <f t="array" ref="F43">IF(ISNUMBER($J43),INDEX('Výpočty'!$N$4:$N$63,$J43),"")</f>
        <v/>
      </c>
      <c r="G43" s="112" t="str">
        <f t="array" ref="G43">IF(ISNUMBER($J43),INDEX('Výpočty'!$O$4:$O$63,$J43),"")</f>
        <v/>
      </c>
      <c r="H43" s="112" t="str">
        <f t="array" ref="H43">IF(ISNUMBER($J43),INDEX('Výpočty'!$P$4:$P$63,$J43),"")</f>
        <v/>
      </c>
      <c r="I43" s="116" t="str">
        <f t="array" ref="I43">IF(ISNUMBER($J43),INDEX('Výpočty'!I$4:I$63,$J43),"")</f>
        <v/>
      </c>
      <c r="J43" s="114" t="str">
        <f>'Výpočty'!W107</f>
        <v>#NUM!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ht="13.5" customHeight="1">
      <c r="A44" s="108">
        <v>41.0</v>
      </c>
      <c r="B44" s="110" t="str">
        <f t="array" ref="B44">IF(ISNUMBER($J44),INDEX(Registrace!$G$4:$G$50,$J44),"")</f>
        <v/>
      </c>
      <c r="C44" s="111" t="str">
        <f t="array" ref="C44">IF(ISNUMBER($J44),INDEX('Výpočty'!$F$4:$F$63,$J44),"")</f>
        <v/>
      </c>
      <c r="D44" s="111" t="str">
        <f t="array" ref="D44">IF(ISNUMBER($J44),INDEX('Výpočty'!$G$4:$G$63,$J44),"")</f>
        <v/>
      </c>
      <c r="E44" s="112" t="str">
        <f t="array" ref="E44">IF(ISNUMBER($J44),INDEX('Výpočty'!M$4:M$63,$J44),"")</f>
        <v/>
      </c>
      <c r="F44" s="112" t="str">
        <f t="array" ref="F44">IF(ISNUMBER($J44),INDEX('Výpočty'!$N$4:$N$63,$J44),"")</f>
        <v/>
      </c>
      <c r="G44" s="112" t="str">
        <f t="array" ref="G44">IF(ISNUMBER($J44),INDEX('Výpočty'!$O$4:$O$63,$J44),"")</f>
        <v/>
      </c>
      <c r="H44" s="112" t="str">
        <f t="array" ref="H44">IF(ISNUMBER($J44),INDEX('Výpočty'!$P$4:$P$63,$J44),"")</f>
        <v/>
      </c>
      <c r="I44" s="116" t="str">
        <f t="array" ref="I44">IF(ISNUMBER($J44),INDEX('Výpočty'!I$4:I$63,$J44),"")</f>
        <v/>
      </c>
      <c r="J44" s="114" t="str">
        <f>'Výpočty'!W108</f>
        <v>#NUM!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ht="13.5" customHeight="1">
      <c r="A45" s="108">
        <v>42.0</v>
      </c>
      <c r="B45" s="110" t="str">
        <f t="array" ref="B45">IF(ISNUMBER($J45),INDEX(Registrace!$G$4:$G$50,$J45),"")</f>
        <v/>
      </c>
      <c r="C45" s="111" t="str">
        <f t="array" ref="C45">IF(ISNUMBER($J45),INDEX('Výpočty'!$F$4:$F$63,$J45),"")</f>
        <v/>
      </c>
      <c r="D45" s="111" t="str">
        <f t="array" ref="D45">IF(ISNUMBER($J45),INDEX('Výpočty'!$G$4:$G$63,$J45),"")</f>
        <v/>
      </c>
      <c r="E45" s="112" t="str">
        <f t="array" ref="E45">IF(ISNUMBER($J45),INDEX('Výpočty'!M$4:M$63,$J45),"")</f>
        <v/>
      </c>
      <c r="F45" s="112" t="str">
        <f t="array" ref="F45">IF(ISNUMBER($J45),INDEX('Výpočty'!$N$4:$N$63,$J45),"")</f>
        <v/>
      </c>
      <c r="G45" s="112" t="str">
        <f t="array" ref="G45">IF(ISNUMBER($J45),INDEX('Výpočty'!$O$4:$O$63,$J45),"")</f>
        <v/>
      </c>
      <c r="H45" s="112" t="str">
        <f t="array" ref="H45">IF(ISNUMBER($J45),INDEX('Výpočty'!$P$4:$P$63,$J45),"")</f>
        <v/>
      </c>
      <c r="I45" s="105" t="str">
        <f t="array" ref="I45">IF(ISNUMBER($J45),INDEX('Výpočty'!I$4:I$63,$J45),"")</f>
        <v/>
      </c>
      <c r="J45" s="114" t="str">
        <f>'Výpočty'!W109</f>
        <v>#NUM!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ht="13.5" customHeight="1">
      <c r="A46" s="108">
        <v>43.0</v>
      </c>
      <c r="B46" s="110" t="str">
        <f t="array" ref="B46">IF(ISNUMBER($J46),INDEX(Registrace!$G$4:$G$50,$J46),"")</f>
        <v/>
      </c>
      <c r="C46" s="111" t="str">
        <f t="array" ref="C46">IF(ISNUMBER($J46),INDEX('Výpočty'!$F$4:$F$63,$J46),"")</f>
        <v/>
      </c>
      <c r="D46" s="111" t="str">
        <f t="array" ref="D46">IF(ISNUMBER($J46),INDEX('Výpočty'!$G$4:$G$63,$J46),"")</f>
        <v/>
      </c>
      <c r="E46" s="112" t="str">
        <f t="array" ref="E46">IF(ISNUMBER($J46),INDEX('Výpočty'!M$4:M$63,$J46),"")</f>
        <v/>
      </c>
      <c r="F46" s="112" t="str">
        <f t="array" ref="F46">IF(ISNUMBER($J46),INDEX('Výpočty'!$N$4:$N$63,$J46),"")</f>
        <v/>
      </c>
      <c r="G46" s="112" t="str">
        <f t="array" ref="G46">IF(ISNUMBER($J46),INDEX('Výpočty'!$O$4:$O$63,$J46),"")</f>
        <v/>
      </c>
      <c r="H46" s="112" t="str">
        <f t="array" ref="H46">IF(ISNUMBER($J46),INDEX('Výpočty'!$P$4:$P$63,$J46),"")</f>
        <v/>
      </c>
      <c r="I46" s="105" t="str">
        <f t="array" ref="I46">IF(ISNUMBER($J46),INDEX('Výpočty'!I$4:I$63,$J46),"")</f>
        <v/>
      </c>
      <c r="J46" s="114" t="str">
        <f>'Výpočty'!W110</f>
        <v>#NUM!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ht="13.5" customHeight="1">
      <c r="A47" s="108">
        <v>44.0</v>
      </c>
      <c r="B47" s="110" t="str">
        <f t="array" ref="B47">IF(ISNUMBER($J47),INDEX(Registrace!$G$4:$G$50,$J47),"")</f>
        <v/>
      </c>
      <c r="C47" s="111" t="str">
        <f t="array" ref="C47">IF(ISNUMBER($J47),INDEX('Výpočty'!$F$4:$F$63,$J47),"")</f>
        <v/>
      </c>
      <c r="D47" s="111" t="str">
        <f t="array" ref="D47">IF(ISNUMBER($J47),INDEX('Výpočty'!$G$4:$G$63,$J47),"")</f>
        <v/>
      </c>
      <c r="E47" s="112" t="str">
        <f t="array" ref="E47">IF(ISNUMBER($J47),INDEX('Výpočty'!M$4:M$63,$J47),"")</f>
        <v/>
      </c>
      <c r="F47" s="112" t="str">
        <f t="array" ref="F47">IF(ISNUMBER($J47),INDEX('Výpočty'!$N$4:$N$63,$J47),"")</f>
        <v/>
      </c>
      <c r="G47" s="112" t="str">
        <f t="array" ref="G47">IF(ISNUMBER($J47),INDEX('Výpočty'!$O$4:$O$63,$J47),"")</f>
        <v/>
      </c>
      <c r="H47" s="112" t="str">
        <f t="array" ref="H47">IF(ISNUMBER($J47),INDEX('Výpočty'!$P$4:$P$63,$J47),"")</f>
        <v/>
      </c>
      <c r="I47" s="116" t="str">
        <f t="array" ref="I47">IF(ISNUMBER($J47),INDEX('Výpočty'!I$4:I$63,$J47),"")</f>
        <v/>
      </c>
      <c r="J47" s="114" t="str">
        <f>'Výpočty'!W111</f>
        <v>#NUM!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ht="13.5" customHeight="1">
      <c r="A48" s="108">
        <v>45.0</v>
      </c>
      <c r="B48" s="110" t="str">
        <f t="array" ref="B48">IF(ISNUMBER($J48),INDEX(Registrace!$G$4:$G$50,$J48),"")</f>
        <v/>
      </c>
      <c r="C48" s="111" t="str">
        <f t="array" ref="C48">IF(ISNUMBER($J48),INDEX('Výpočty'!$F$4:$F$63,$J48),"")</f>
        <v/>
      </c>
      <c r="D48" s="111" t="str">
        <f t="array" ref="D48">IF(ISNUMBER($J48),INDEX('Výpočty'!$G$4:$G$63,$J48),"")</f>
        <v/>
      </c>
      <c r="E48" s="112" t="str">
        <f t="array" ref="E48">IF(ISNUMBER($J48),INDEX('Výpočty'!M$4:M$63,$J48),"")</f>
        <v/>
      </c>
      <c r="F48" s="112" t="str">
        <f t="array" ref="F48">IF(ISNUMBER($J48),INDEX('Výpočty'!$N$4:$N$63,$J48),"")</f>
        <v/>
      </c>
      <c r="G48" s="112" t="str">
        <f t="array" ref="G48">IF(ISNUMBER($J48),INDEX('Výpočty'!$O$4:$O$63,$J48),"")</f>
        <v/>
      </c>
      <c r="H48" s="112" t="str">
        <f t="array" ref="H48">IF(ISNUMBER($J48),INDEX('Výpočty'!$P$4:$P$63,$J48),"")</f>
        <v/>
      </c>
      <c r="I48" s="105" t="str">
        <f t="array" ref="I48">IF(ISNUMBER($J48),INDEX('Výpočty'!I$4:I$63,$J48),"")</f>
        <v/>
      </c>
      <c r="J48" s="114" t="str">
        <f>'Výpočty'!W112</f>
        <v>#NUM!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ht="13.5" customHeight="1">
      <c r="A49" s="108">
        <v>46.0</v>
      </c>
      <c r="B49" s="110" t="str">
        <f t="array" ref="B49">IF(ISNUMBER($J49),INDEX(Registrace!$G$4:$G$50,$J49),"")</f>
        <v/>
      </c>
      <c r="C49" s="111" t="str">
        <f t="array" ref="C49">IF(ISNUMBER($J49),INDEX('Výpočty'!$F$4:$F$63,$J49),"")</f>
        <v/>
      </c>
      <c r="D49" s="111" t="str">
        <f t="array" ref="D49">IF(ISNUMBER($J49),INDEX('Výpočty'!$G$4:$G$63,$J49),"")</f>
        <v/>
      </c>
      <c r="E49" s="112" t="str">
        <f t="array" ref="E49">IF(ISNUMBER($J49),INDEX('Výpočty'!M$4:M$63,$J49),"")</f>
        <v/>
      </c>
      <c r="F49" s="112" t="str">
        <f t="array" ref="F49">IF(ISNUMBER($J49),INDEX('Výpočty'!$N$4:$N$63,$J49),"")</f>
        <v/>
      </c>
      <c r="G49" s="112" t="str">
        <f t="array" ref="G49">IF(ISNUMBER($J49),INDEX('Výpočty'!$O$4:$O$63,$J49),"")</f>
        <v/>
      </c>
      <c r="H49" s="112" t="str">
        <f t="array" ref="H49">IF(ISNUMBER($J49),INDEX('Výpočty'!$P$4:$P$63,$J49),"")</f>
        <v/>
      </c>
      <c r="I49" s="116" t="str">
        <f t="array" ref="I49">IF(ISNUMBER($J49),INDEX('Výpočty'!I$4:I$63,$J49),"")</f>
        <v/>
      </c>
      <c r="J49" s="114" t="str">
        <f>'Výpočty'!W113</f>
        <v>#NUM!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ht="13.5" customHeight="1">
      <c r="A50" s="108">
        <v>47.0</v>
      </c>
      <c r="B50" s="110" t="str">
        <f t="array" ref="B50">IF(ISNUMBER($J50),INDEX(Registrace!$G$4:$G$50,$J50),"")</f>
        <v/>
      </c>
      <c r="C50" s="111" t="str">
        <f t="array" ref="C50">IF(ISNUMBER($J50),INDEX('Výpočty'!$F$4:$F$63,$J50),"")</f>
        <v/>
      </c>
      <c r="D50" s="111" t="str">
        <f t="array" ref="D50">IF(ISNUMBER($J50),INDEX('Výpočty'!$G$4:$G$63,$J50),"")</f>
        <v/>
      </c>
      <c r="E50" s="112" t="str">
        <f t="array" ref="E50">IF(ISNUMBER($J50),INDEX('Výpočty'!M$4:M$63,$J50),"")</f>
        <v/>
      </c>
      <c r="F50" s="112" t="str">
        <f t="array" ref="F50">IF(ISNUMBER($J50),INDEX('Výpočty'!$N$4:$N$63,$J50),"")</f>
        <v/>
      </c>
      <c r="G50" s="112" t="str">
        <f t="array" ref="G50">IF(ISNUMBER($J50),INDEX('Výpočty'!$O$4:$O$63,$J50),"")</f>
        <v/>
      </c>
      <c r="H50" s="112" t="str">
        <f t="array" ref="H50">IF(ISNUMBER($J50),INDEX('Výpočty'!$P$4:$P$63,$J50),"")</f>
        <v/>
      </c>
      <c r="I50" s="105" t="str">
        <f t="array" ref="I50">IF(ISNUMBER($J50),INDEX('Výpočty'!I$4:I$63,$J50),"")</f>
        <v/>
      </c>
      <c r="J50" s="114" t="str">
        <f>'Výpočty'!W114</f>
        <v>#NUM!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ht="13.5" customHeight="1">
      <c r="A51" s="108">
        <v>48.0</v>
      </c>
      <c r="B51" s="110" t="str">
        <f t="array" ref="B51">IF(ISNUMBER($J51),INDEX(Registrace!$G$4:$G$50,$J51),"")</f>
        <v/>
      </c>
      <c r="C51" s="111" t="str">
        <f t="array" ref="C51">IF(ISNUMBER($J51),INDEX('Výpočty'!$F$4:$F$63,$J51),"")</f>
        <v/>
      </c>
      <c r="D51" s="111" t="str">
        <f t="array" ref="D51">IF(ISNUMBER($J51),INDEX('Výpočty'!$G$4:$G$63,$J51),"")</f>
        <v/>
      </c>
      <c r="E51" s="112" t="str">
        <f t="array" ref="E51">IF(ISNUMBER($J51),INDEX('Výpočty'!M$4:M$63,$J51),"")</f>
        <v/>
      </c>
      <c r="F51" s="112" t="str">
        <f t="array" ref="F51">IF(ISNUMBER($J51),INDEX('Výpočty'!$N$4:$N$63,$J51),"")</f>
        <v/>
      </c>
      <c r="G51" s="112" t="str">
        <f t="array" ref="G51">IF(ISNUMBER($J51),INDEX('Výpočty'!$O$4:$O$63,$J51),"")</f>
        <v/>
      </c>
      <c r="H51" s="112" t="str">
        <f t="array" ref="H51">IF(ISNUMBER($J51),INDEX('Výpočty'!$P$4:$P$63,$J51),"")</f>
        <v/>
      </c>
      <c r="I51" s="105" t="str">
        <f t="array" ref="I51">IF(ISNUMBER($J51),INDEX('Výpočty'!I$4:I$63,$J51),"")</f>
        <v/>
      </c>
      <c r="J51" s="114" t="str">
        <f>'Výpočty'!W115</f>
        <v>#NUM!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O52" s="96"/>
    </row>
    <row r="53" ht="14.25" customHeight="1">
      <c r="O53" s="96"/>
    </row>
    <row r="54" ht="15.75" customHeight="1">
      <c r="O54" s="96"/>
    </row>
    <row r="55" ht="15.75" customHeight="1">
      <c r="O55" s="96"/>
    </row>
    <row r="56" ht="15.75" customHeight="1">
      <c r="O56" s="96"/>
    </row>
    <row r="57" ht="15.75" customHeight="1">
      <c r="O57" s="96"/>
    </row>
    <row r="58" ht="15.75" customHeight="1">
      <c r="O58" s="96"/>
    </row>
    <row r="59" ht="15.75" customHeight="1">
      <c r="O59" s="96"/>
    </row>
    <row r="60" ht="15.75" customHeight="1">
      <c r="O60" s="96"/>
    </row>
    <row r="61" ht="15.75" customHeight="1">
      <c r="O61" s="96"/>
    </row>
    <row r="62" ht="15.75" customHeight="1">
      <c r="O62" s="96"/>
    </row>
    <row r="63" ht="15.75" customHeight="1">
      <c r="O63" s="96"/>
    </row>
    <row r="64" ht="15.75" customHeight="1">
      <c r="O64" s="96"/>
    </row>
    <row r="65" ht="15.75" customHeight="1">
      <c r="O65" s="96"/>
    </row>
    <row r="66" ht="15.75" customHeight="1">
      <c r="O66" s="96"/>
    </row>
    <row r="67" ht="15.75" customHeight="1">
      <c r="O67" s="96"/>
    </row>
    <row r="68" ht="15.75" customHeight="1">
      <c r="O68" s="96"/>
    </row>
    <row r="69" ht="15.75" customHeight="1">
      <c r="O69" s="96"/>
    </row>
    <row r="70" ht="15.75" customHeight="1">
      <c r="O70" s="96"/>
    </row>
    <row r="71" ht="15.75" customHeight="1">
      <c r="O71" s="96"/>
    </row>
    <row r="72" ht="15.75" customHeight="1">
      <c r="O72" s="96"/>
    </row>
    <row r="73" ht="15.75" customHeight="1">
      <c r="O73" s="96"/>
    </row>
    <row r="74" ht="15.75" customHeight="1">
      <c r="O74" s="96"/>
    </row>
    <row r="75" ht="15.75" customHeight="1">
      <c r="O75" s="96"/>
    </row>
    <row r="76" ht="15.75" customHeight="1">
      <c r="O76" s="96"/>
    </row>
    <row r="77" ht="15.75" customHeight="1">
      <c r="O77" s="96"/>
    </row>
    <row r="78" ht="15.75" customHeight="1">
      <c r="O78" s="96"/>
    </row>
    <row r="79" ht="15.75" customHeight="1">
      <c r="O79" s="96"/>
    </row>
    <row r="80" ht="15.75" customHeight="1">
      <c r="O80" s="96"/>
    </row>
    <row r="81" ht="15.75" customHeight="1">
      <c r="O81" s="96"/>
    </row>
    <row r="82" ht="15.75" customHeight="1">
      <c r="O82" s="96"/>
    </row>
    <row r="83" ht="15.75" customHeight="1">
      <c r="O83" s="96"/>
    </row>
    <row r="84" ht="15.75" customHeight="1">
      <c r="O84" s="96"/>
    </row>
    <row r="85" ht="15.75" customHeight="1">
      <c r="O85" s="96"/>
    </row>
    <row r="86" ht="15.75" customHeight="1">
      <c r="O86" s="96"/>
    </row>
    <row r="87" ht="15.75" customHeight="1">
      <c r="O87" s="96"/>
    </row>
    <row r="88" ht="15.75" customHeight="1">
      <c r="O88" s="96"/>
    </row>
    <row r="89" ht="15.75" customHeight="1">
      <c r="O89" s="96"/>
    </row>
    <row r="90" ht="15.75" customHeight="1">
      <c r="O90" s="96"/>
    </row>
    <row r="91" ht="15.75" customHeight="1">
      <c r="O91" s="96"/>
    </row>
    <row r="92" ht="15.75" customHeight="1">
      <c r="O92" s="96"/>
    </row>
    <row r="93" ht="15.75" customHeight="1">
      <c r="O93" s="96"/>
    </row>
    <row r="94" ht="15.75" customHeight="1">
      <c r="O94" s="96"/>
    </row>
    <row r="95" ht="15.75" customHeight="1">
      <c r="O95" s="96"/>
    </row>
    <row r="96" ht="15.75" customHeight="1">
      <c r="O96" s="96"/>
    </row>
    <row r="97" ht="15.75" customHeight="1">
      <c r="O97" s="96"/>
    </row>
    <row r="98" ht="15.75" customHeight="1">
      <c r="O98" s="96"/>
    </row>
    <row r="99" ht="15.75" customHeight="1">
      <c r="O99" s="96"/>
    </row>
    <row r="100" ht="15.75" customHeight="1">
      <c r="O100" s="96"/>
    </row>
    <row r="101" ht="15.75" customHeight="1">
      <c r="O101" s="96"/>
    </row>
    <row r="102" ht="15.75" customHeight="1">
      <c r="O102" s="96"/>
    </row>
    <row r="103" ht="15.75" customHeight="1">
      <c r="O103" s="96"/>
    </row>
    <row r="104" ht="15.75" customHeight="1">
      <c r="O104" s="96"/>
    </row>
    <row r="105" ht="15.75" customHeight="1">
      <c r="O105" s="96"/>
    </row>
    <row r="106" ht="15.75" customHeight="1">
      <c r="O106" s="96"/>
    </row>
    <row r="107" ht="15.75" customHeight="1">
      <c r="O107" s="96"/>
    </row>
    <row r="108" ht="15.75" customHeight="1">
      <c r="O108" s="96"/>
    </row>
    <row r="109" ht="15.75" customHeight="1">
      <c r="O109" s="96"/>
    </row>
    <row r="110" ht="15.75" customHeight="1">
      <c r="O110" s="96"/>
    </row>
    <row r="111" ht="15.75" customHeight="1">
      <c r="O111" s="96"/>
    </row>
    <row r="112" ht="15.75" customHeight="1">
      <c r="O112" s="96"/>
    </row>
    <row r="113" ht="15.75" customHeight="1">
      <c r="O113" s="96"/>
    </row>
    <row r="114" ht="15.75" customHeight="1">
      <c r="O114" s="96"/>
    </row>
    <row r="115" ht="15.75" customHeight="1">
      <c r="O115" s="96"/>
    </row>
    <row r="116" ht="15.75" customHeight="1">
      <c r="O116" s="96"/>
    </row>
    <row r="117" ht="15.75" customHeight="1">
      <c r="O117" s="96"/>
    </row>
    <row r="118" ht="15.75" customHeight="1">
      <c r="O118" s="96"/>
    </row>
    <row r="119" ht="15.75" customHeight="1">
      <c r="O119" s="96"/>
    </row>
    <row r="120" ht="15.75" customHeight="1">
      <c r="O120" s="96"/>
    </row>
    <row r="121" ht="15.75" customHeight="1">
      <c r="O121" s="96"/>
    </row>
    <row r="122" ht="15.75" customHeight="1">
      <c r="O122" s="96"/>
    </row>
    <row r="123" ht="15.75" customHeight="1">
      <c r="O123" s="96"/>
    </row>
    <row r="124" ht="15.75" customHeight="1">
      <c r="O124" s="96"/>
    </row>
    <row r="125" ht="15.75" customHeight="1">
      <c r="O125" s="96"/>
    </row>
    <row r="126" ht="15.75" customHeight="1">
      <c r="O126" s="96"/>
    </row>
    <row r="127" ht="15.75" customHeight="1">
      <c r="O127" s="96"/>
    </row>
    <row r="128" ht="15.75" customHeight="1">
      <c r="O128" s="96"/>
    </row>
    <row r="129" ht="15.75" customHeight="1">
      <c r="O129" s="96"/>
    </row>
    <row r="130" ht="15.75" customHeight="1">
      <c r="O130" s="96"/>
    </row>
    <row r="131" ht="15.75" customHeight="1">
      <c r="O131" s="96"/>
    </row>
    <row r="132" ht="15.75" customHeight="1">
      <c r="O132" s="96"/>
    </row>
    <row r="133" ht="15.75" customHeight="1">
      <c r="O133" s="96"/>
    </row>
    <row r="134" ht="15.75" customHeight="1">
      <c r="O134" s="96"/>
    </row>
    <row r="135" ht="15.75" customHeight="1">
      <c r="O135" s="96"/>
    </row>
    <row r="136" ht="15.75" customHeight="1">
      <c r="O136" s="96"/>
    </row>
    <row r="137" ht="15.75" customHeight="1">
      <c r="O137" s="96"/>
    </row>
    <row r="138" ht="15.75" customHeight="1">
      <c r="O138" s="96"/>
    </row>
    <row r="139" ht="15.75" customHeight="1">
      <c r="O139" s="96"/>
    </row>
    <row r="140" ht="15.75" customHeight="1">
      <c r="O140" s="96"/>
    </row>
    <row r="141" ht="15.75" customHeight="1">
      <c r="O141" s="96"/>
    </row>
    <row r="142" ht="15.75" customHeight="1">
      <c r="O142" s="96"/>
    </row>
    <row r="143" ht="15.75" customHeight="1">
      <c r="O143" s="96"/>
    </row>
    <row r="144" ht="15.75" customHeight="1">
      <c r="O144" s="96"/>
    </row>
    <row r="145" ht="15.75" customHeight="1">
      <c r="O145" s="96"/>
    </row>
    <row r="146" ht="15.75" customHeight="1">
      <c r="O146" s="96"/>
    </row>
    <row r="147" ht="15.75" customHeight="1">
      <c r="O147" s="96"/>
    </row>
    <row r="148" ht="15.75" customHeight="1">
      <c r="O148" s="96"/>
    </row>
    <row r="149" ht="15.75" customHeight="1">
      <c r="O149" s="96"/>
    </row>
    <row r="150" ht="15.75" customHeight="1">
      <c r="O150" s="96"/>
    </row>
    <row r="151" ht="15.75" customHeight="1">
      <c r="O151" s="96"/>
    </row>
    <row r="152" ht="15.75" customHeight="1">
      <c r="O152" s="96"/>
    </row>
    <row r="153" ht="15.75" customHeight="1">
      <c r="O153" s="96"/>
    </row>
    <row r="154" ht="15.75" customHeight="1">
      <c r="O154" s="96"/>
    </row>
    <row r="155" ht="15.75" customHeight="1">
      <c r="O155" s="96"/>
    </row>
    <row r="156" ht="15.75" customHeight="1">
      <c r="O156" s="96"/>
    </row>
    <row r="157" ht="15.75" customHeight="1">
      <c r="O157" s="96"/>
    </row>
    <row r="158" ht="15.75" customHeight="1">
      <c r="O158" s="96"/>
    </row>
    <row r="159" ht="15.75" customHeight="1">
      <c r="O159" s="96"/>
    </row>
    <row r="160" ht="15.75" customHeight="1">
      <c r="O160" s="96"/>
    </row>
    <row r="161" ht="15.75" customHeight="1">
      <c r="O161" s="96"/>
    </row>
    <row r="162" ht="15.75" customHeight="1">
      <c r="O162" s="96"/>
    </row>
    <row r="163" ht="15.75" customHeight="1">
      <c r="O163" s="96"/>
    </row>
    <row r="164" ht="15.75" customHeight="1">
      <c r="O164" s="96"/>
    </row>
    <row r="165" ht="15.75" customHeight="1">
      <c r="O165" s="96"/>
    </row>
    <row r="166" ht="15.75" customHeight="1">
      <c r="O166" s="96"/>
    </row>
    <row r="167" ht="15.75" customHeight="1">
      <c r="O167" s="96"/>
    </row>
    <row r="168" ht="15.75" customHeight="1">
      <c r="O168" s="96"/>
    </row>
    <row r="169" ht="15.75" customHeight="1">
      <c r="O169" s="96"/>
    </row>
    <row r="170" ht="15.75" customHeight="1">
      <c r="O170" s="96"/>
    </row>
    <row r="171" ht="15.75" customHeight="1">
      <c r="O171" s="96"/>
    </row>
    <row r="172" ht="15.75" customHeight="1">
      <c r="O172" s="96"/>
    </row>
    <row r="173" ht="15.75" customHeight="1">
      <c r="O173" s="96"/>
    </row>
    <row r="174" ht="15.75" customHeight="1">
      <c r="O174" s="96"/>
    </row>
    <row r="175" ht="15.75" customHeight="1">
      <c r="O175" s="96"/>
    </row>
    <row r="176" ht="15.75" customHeight="1">
      <c r="O176" s="96"/>
    </row>
    <row r="177" ht="15.75" customHeight="1">
      <c r="O177" s="96"/>
    </row>
    <row r="178" ht="15.75" customHeight="1">
      <c r="O178" s="96"/>
    </row>
    <row r="179" ht="15.75" customHeight="1">
      <c r="O179" s="96"/>
    </row>
    <row r="180" ht="15.75" customHeight="1">
      <c r="O180" s="96"/>
    </row>
    <row r="181" ht="15.75" customHeight="1">
      <c r="O181" s="96"/>
    </row>
    <row r="182" ht="15.75" customHeight="1">
      <c r="O182" s="96"/>
    </row>
    <row r="183" ht="15.75" customHeight="1">
      <c r="O183" s="96"/>
    </row>
    <row r="184" ht="15.75" customHeight="1">
      <c r="O184" s="96"/>
    </row>
    <row r="185" ht="15.75" customHeight="1">
      <c r="O185" s="96"/>
    </row>
    <row r="186" ht="15.75" customHeight="1">
      <c r="O186" s="96"/>
    </row>
    <row r="187" ht="15.75" customHeight="1">
      <c r="O187" s="96"/>
    </row>
    <row r="188" ht="15.75" customHeight="1">
      <c r="O188" s="96"/>
    </row>
    <row r="189" ht="15.75" customHeight="1">
      <c r="O189" s="96"/>
    </row>
    <row r="190" ht="15.75" customHeight="1">
      <c r="O190" s="96"/>
    </row>
    <row r="191" ht="15.75" customHeight="1">
      <c r="O191" s="96"/>
    </row>
    <row r="192" ht="15.75" customHeight="1">
      <c r="O192" s="96"/>
    </row>
    <row r="193" ht="15.75" customHeight="1">
      <c r="O193" s="96"/>
    </row>
    <row r="194" ht="15.75" customHeight="1">
      <c r="O194" s="96"/>
    </row>
    <row r="195" ht="15.75" customHeight="1">
      <c r="O195" s="96"/>
    </row>
    <row r="196" ht="15.75" customHeight="1">
      <c r="O196" s="96"/>
    </row>
    <row r="197" ht="15.75" customHeight="1">
      <c r="O197" s="96"/>
    </row>
    <row r="198" ht="15.75" customHeight="1">
      <c r="O198" s="96"/>
    </row>
    <row r="199" ht="15.75" customHeight="1">
      <c r="O199" s="96"/>
    </row>
    <row r="200" ht="15.75" customHeight="1">
      <c r="O200" s="96"/>
    </row>
    <row r="201" ht="15.75" customHeight="1">
      <c r="O201" s="96"/>
    </row>
    <row r="202" ht="15.75" customHeight="1">
      <c r="O202" s="96"/>
    </row>
    <row r="203" ht="15.75" customHeight="1">
      <c r="O203" s="96"/>
    </row>
    <row r="204" ht="15.75" customHeight="1">
      <c r="O204" s="96"/>
    </row>
    <row r="205" ht="15.75" customHeight="1">
      <c r="O205" s="96"/>
    </row>
    <row r="206" ht="15.75" customHeight="1">
      <c r="O206" s="96"/>
    </row>
    <row r="207" ht="15.75" customHeight="1">
      <c r="O207" s="96"/>
    </row>
    <row r="208" ht="15.75" customHeight="1">
      <c r="O208" s="96"/>
    </row>
    <row r="209" ht="15.75" customHeight="1">
      <c r="O209" s="96"/>
    </row>
    <row r="210" ht="15.75" customHeight="1">
      <c r="O210" s="96"/>
    </row>
    <row r="211" ht="15.75" customHeight="1">
      <c r="O211" s="96"/>
    </row>
    <row r="212" ht="15.75" customHeight="1">
      <c r="O212" s="96"/>
    </row>
    <row r="213" ht="15.75" customHeight="1">
      <c r="O213" s="96"/>
    </row>
    <row r="214" ht="15.75" customHeight="1">
      <c r="O214" s="96"/>
    </row>
    <row r="215" ht="15.75" customHeight="1">
      <c r="O215" s="96"/>
    </row>
    <row r="216" ht="15.75" customHeight="1">
      <c r="O216" s="96"/>
    </row>
    <row r="217" ht="15.75" customHeight="1">
      <c r="O217" s="96"/>
    </row>
    <row r="218" ht="15.75" customHeight="1">
      <c r="O218" s="96"/>
    </row>
    <row r="219" ht="15.75" customHeight="1">
      <c r="O219" s="96"/>
    </row>
    <row r="220" ht="15.75" customHeight="1">
      <c r="O220" s="96"/>
    </row>
    <row r="221" ht="15.75" customHeight="1">
      <c r="O221" s="96"/>
    </row>
    <row r="222" ht="15.75" customHeight="1">
      <c r="O222" s="96"/>
    </row>
    <row r="223" ht="15.75" customHeight="1">
      <c r="O223" s="96"/>
    </row>
    <row r="224" ht="15.75" customHeight="1">
      <c r="O224" s="96"/>
    </row>
    <row r="225" ht="15.75" customHeight="1">
      <c r="O225" s="96"/>
    </row>
    <row r="226" ht="15.75" customHeight="1">
      <c r="O226" s="96"/>
    </row>
    <row r="227" ht="15.75" customHeight="1">
      <c r="O227" s="96"/>
    </row>
    <row r="228" ht="15.75" customHeight="1">
      <c r="O228" s="96"/>
    </row>
    <row r="229" ht="15.75" customHeight="1">
      <c r="O229" s="96"/>
    </row>
    <row r="230" ht="15.75" customHeight="1">
      <c r="O230" s="96"/>
    </row>
    <row r="231" ht="15.75" customHeight="1">
      <c r="O231" s="96"/>
    </row>
    <row r="232" ht="15.75" customHeight="1">
      <c r="O232" s="96"/>
    </row>
    <row r="233" ht="15.75" customHeight="1">
      <c r="O233" s="96"/>
    </row>
    <row r="234" ht="15.75" customHeight="1">
      <c r="O234" s="96"/>
    </row>
    <row r="235" ht="15.75" customHeight="1">
      <c r="O235" s="96"/>
    </row>
    <row r="236" ht="15.75" customHeight="1">
      <c r="O236" s="96"/>
    </row>
    <row r="237" ht="15.75" customHeight="1">
      <c r="O237" s="96"/>
    </row>
    <row r="238" ht="15.75" customHeight="1">
      <c r="O238" s="96"/>
    </row>
    <row r="239" ht="15.75" customHeight="1">
      <c r="O239" s="96"/>
    </row>
    <row r="240" ht="15.75" customHeight="1">
      <c r="O240" s="96"/>
    </row>
    <row r="241" ht="15.75" customHeight="1">
      <c r="O241" s="96"/>
    </row>
    <row r="242" ht="15.75" customHeight="1">
      <c r="O242" s="96"/>
    </row>
    <row r="243" ht="15.75" customHeight="1">
      <c r="O243" s="96"/>
    </row>
    <row r="244" ht="15.75" customHeight="1">
      <c r="O244" s="96"/>
    </row>
    <row r="245" ht="15.75" customHeight="1">
      <c r="O245" s="96"/>
    </row>
    <row r="246" ht="15.75" customHeight="1">
      <c r="O246" s="96"/>
    </row>
    <row r="247" ht="15.75" customHeight="1">
      <c r="O247" s="96"/>
    </row>
    <row r="248" ht="15.75" customHeight="1">
      <c r="O248" s="96"/>
    </row>
    <row r="249" ht="15.75" customHeight="1">
      <c r="O249" s="96"/>
    </row>
    <row r="250" ht="15.75" customHeight="1">
      <c r="O250" s="96"/>
    </row>
    <row r="251" ht="15.75" customHeight="1">
      <c r="O251" s="96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hidden="1" min="8" max="10" width="17.0"/>
    <col customWidth="1" min="11" max="20" width="7.88"/>
    <col customWidth="1" min="21" max="26" width="14.38"/>
  </cols>
  <sheetData>
    <row r="1" ht="33.0" customHeight="1">
      <c r="A1" s="144" t="s">
        <v>135</v>
      </c>
      <c r="B1" s="145"/>
      <c r="C1" s="145"/>
      <c r="D1" s="145"/>
      <c r="E1" s="145"/>
      <c r="F1" s="145"/>
      <c r="G1" s="146"/>
      <c r="H1" s="12"/>
      <c r="I1" s="12"/>
      <c r="J1" s="12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5.75" customHeight="1">
      <c r="A2" s="122"/>
      <c r="B2" s="147" t="s">
        <v>128</v>
      </c>
      <c r="C2" s="146"/>
      <c r="D2" s="148"/>
      <c r="E2" s="126" t="s">
        <v>136</v>
      </c>
      <c r="F2" s="134"/>
      <c r="G2" s="127"/>
      <c r="H2" s="12"/>
      <c r="I2" s="12"/>
      <c r="J2" s="12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2.75" customHeight="1">
      <c r="A3" s="149" t="s">
        <v>7</v>
      </c>
      <c r="B3" s="129" t="s">
        <v>130</v>
      </c>
      <c r="C3" s="129" t="s">
        <v>131</v>
      </c>
      <c r="D3" s="129" t="s">
        <v>123</v>
      </c>
      <c r="E3" s="129" t="s">
        <v>26</v>
      </c>
      <c r="F3" s="129" t="s">
        <v>17</v>
      </c>
      <c r="G3" s="130" t="s">
        <v>18</v>
      </c>
      <c r="H3" s="131"/>
      <c r="I3" s="12"/>
      <c r="J3" s="131"/>
      <c r="K3" s="132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50" t="str">
        <f t="array" ref="B4">IF(ISNUMBER($J4),INDEX(Registrace!$G$4:$G$50,$J4),"")</f>
        <v/>
      </c>
      <c r="C4" s="150" t="str">
        <f t="array" ref="C4">IF(ISNUMBER($J4),INDEX('Výpočty'!$F$4:$F$63,$J4),"")</f>
        <v/>
      </c>
      <c r="D4" s="150" t="str">
        <f t="array" ref="D4">IF(ISNUMBER($J4),INDEX('Výpočty'!$G$4:$G$63,$J4),"")</f>
        <v/>
      </c>
      <c r="E4" s="151" t="str">
        <f t="array" ref="E4">IF(ISNUMBER($J4),INDEX('Výpočty'!M$4:M$63,$J4),"")</f>
        <v/>
      </c>
      <c r="F4" s="134" t="str">
        <f t="array" ref="F4">IF(ISNUMBER($J4),INDEX('Výpočty'!$N$4:$N$63,$J4),"")</f>
        <v/>
      </c>
      <c r="G4" s="134" t="str">
        <f t="array" ref="G4">IF(ISNUMBER($J4),INDEX('Výpočty'!$O$4:$O$63,$J4),"")</f>
        <v/>
      </c>
      <c r="H4" s="136"/>
      <c r="I4" s="116" t="str">
        <f t="array" ref="I4">IF(ISNUMBER($J4),INDEX('Výpočty'!I$4:I$63,$J4),"")</f>
        <v/>
      </c>
      <c r="J4" s="114" t="str">
        <f>'Výpočty'!Y68</f>
        <v>#NUM!</v>
      </c>
      <c r="K4" s="12"/>
      <c r="L4" s="96"/>
      <c r="M4" s="96"/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50" t="str">
        <f t="array" ref="B5">IF(ISNUMBER($J5),INDEX(Registrace!$G$4:$G$50,$J5),"")</f>
        <v/>
      </c>
      <c r="C5" s="150" t="str">
        <f t="array" ref="C5">IF(ISNUMBER($J5),INDEX('Výpočty'!$F$4:$F$63,$J5),"")</f>
        <v/>
      </c>
      <c r="D5" s="150" t="str">
        <f t="array" ref="D5">IF(ISNUMBER($J5),INDEX('Výpočty'!$G$4:$G$63,$J5),"")</f>
        <v/>
      </c>
      <c r="E5" s="151" t="str">
        <f t="array" ref="E5">IF(ISNUMBER($J5),INDEX('Výpočty'!M$4:M$63,$J5),"")</f>
        <v/>
      </c>
      <c r="F5" s="134" t="str">
        <f t="array" ref="F5">IF(ISNUMBER($J5),INDEX('Výpočty'!$N$4:$N$63,$J5),"")</f>
        <v/>
      </c>
      <c r="G5" s="134" t="str">
        <f t="array" ref="G5">IF(ISNUMBER($J5),INDEX('Výpočty'!$O$4:$O$63,$J5),"")</f>
        <v/>
      </c>
      <c r="H5" s="136"/>
      <c r="I5" s="116" t="str">
        <f t="array" ref="I5">IF(ISNUMBER($J5),INDEX('Výpočty'!I$4:I$63,$J5),"")</f>
        <v/>
      </c>
      <c r="J5" s="114" t="str">
        <f>'Výpočty'!Y69</f>
        <v>#NUM!</v>
      </c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50" t="str">
        <f t="array" ref="B6">IF(ISNUMBER($J6),INDEX(Registrace!$G$4:$G$50,$J6),"")</f>
        <v/>
      </c>
      <c r="C6" s="150" t="str">
        <f t="array" ref="C6">IF(ISNUMBER($J6),INDEX('Výpočty'!$F$4:$F$63,$J6),"")</f>
        <v/>
      </c>
      <c r="D6" s="150" t="str">
        <f t="array" ref="D6">IF(ISNUMBER($J6),INDEX('Výpočty'!$G$4:$G$63,$J6),"")</f>
        <v/>
      </c>
      <c r="E6" s="151" t="str">
        <f t="array" ref="E6">IF(ISNUMBER($J6),INDEX('Výpočty'!M$4:M$63,$J6),"")</f>
        <v/>
      </c>
      <c r="F6" s="134" t="str">
        <f t="array" ref="F6">IF(ISNUMBER($J6),INDEX('Výpočty'!$N$4:$N$63,$J6),"")</f>
        <v/>
      </c>
      <c r="G6" s="134" t="str">
        <f t="array" ref="G6">IF(ISNUMBER($J6),INDEX('Výpočty'!$O$4:$O$63,$J6),"")</f>
        <v/>
      </c>
      <c r="H6" s="136"/>
      <c r="I6" s="116" t="str">
        <f t="array" ref="I6">IF(ISNUMBER($J6),INDEX('Výpočty'!I$4:I$63,$J6),"")</f>
        <v/>
      </c>
      <c r="J6" s="114" t="str">
        <f>'Výpočty'!Y70</f>
        <v>#NUM!</v>
      </c>
      <c r="K6" s="96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50" t="str">
        <f t="array" ref="B7">IF(ISNUMBER($J7),INDEX(Registrace!$G$4:$G$50,$J7),"")</f>
        <v/>
      </c>
      <c r="C7" s="150" t="str">
        <f t="array" ref="C7">IF(ISNUMBER($J7),INDEX('Výpočty'!$F$4:$F$63,$J7),"")</f>
        <v/>
      </c>
      <c r="D7" s="150" t="str">
        <f t="array" ref="D7">IF(ISNUMBER($J7),INDEX('Výpočty'!$G$4:$G$63,$J7),"")</f>
        <v/>
      </c>
      <c r="E7" s="151" t="str">
        <f t="array" ref="E7">IF(ISNUMBER($J7),INDEX('Výpočty'!M$4:M$63,$J7),"")</f>
        <v/>
      </c>
      <c r="F7" s="134" t="str">
        <f t="array" ref="F7">IF(ISNUMBER($J7),INDEX('Výpočty'!$N$4:$N$63,$J7),"")</f>
        <v/>
      </c>
      <c r="G7" s="134" t="str">
        <f t="array" ref="G7">IF(ISNUMBER($J7),INDEX('Výpočty'!$O$4:$O$63,$J7),"")</f>
        <v/>
      </c>
      <c r="H7" s="136"/>
      <c r="I7" s="116" t="str">
        <f t="array" ref="I7">IF(ISNUMBER($J7),INDEX('Výpočty'!I$4:I$63,$J7),"")</f>
        <v/>
      </c>
      <c r="J7" s="114" t="str">
        <f>'Výpočty'!Y71</f>
        <v>#NUM!</v>
      </c>
      <c r="K7" s="96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50" t="str">
        <f t="array" ref="B8">IF(ISNUMBER($J8),INDEX(Registrace!$G$4:$G$50,$J8),"")</f>
        <v/>
      </c>
      <c r="C8" s="150" t="str">
        <f t="array" ref="C8">IF(ISNUMBER($J8),INDEX('Výpočty'!$F$4:$F$63,$J8),"")</f>
        <v/>
      </c>
      <c r="D8" s="150" t="str">
        <f t="array" ref="D8">IF(ISNUMBER($J8),INDEX('Výpočty'!$G$4:$G$63,$J8),"")</f>
        <v/>
      </c>
      <c r="E8" s="151" t="str">
        <f t="array" ref="E8">IF(ISNUMBER($J8),INDEX('Výpočty'!M$4:M$63,$J8),"")</f>
        <v/>
      </c>
      <c r="F8" s="134" t="str">
        <f t="array" ref="F8">IF(ISNUMBER($J8),INDEX('Výpočty'!$N$4:$N$63,$J8),"")</f>
        <v/>
      </c>
      <c r="G8" s="134" t="str">
        <f t="array" ref="G8">IF(ISNUMBER($J8),INDEX('Výpočty'!$O$4:$O$63,$J8),"")</f>
        <v/>
      </c>
      <c r="H8" s="136"/>
      <c r="I8" s="116" t="str">
        <f t="array" ref="I8">IF(ISNUMBER($J8),INDEX('Výpočty'!I$4:I$63,$J8),"")</f>
        <v/>
      </c>
      <c r="J8" s="114" t="str">
        <f>'Výpočty'!Y72</f>
        <v>#NUM!</v>
      </c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50" t="str">
        <f t="array" ref="B9">IF(ISNUMBER($J9),INDEX(Registrace!$G$4:$G$50,$J9),"")</f>
        <v/>
      </c>
      <c r="C9" s="150" t="str">
        <f t="array" ref="C9">IF(ISNUMBER($J9),INDEX('Výpočty'!$F$4:$F$63,$J9),"")</f>
        <v/>
      </c>
      <c r="D9" s="150" t="str">
        <f t="array" ref="D9">IF(ISNUMBER($J9),INDEX('Výpočty'!$G$4:$G$63,$J9),"")</f>
        <v/>
      </c>
      <c r="E9" s="151" t="str">
        <f t="array" ref="E9">IF(ISNUMBER($J9),INDEX('Výpočty'!M$4:M$63,$J9),"")</f>
        <v/>
      </c>
      <c r="F9" s="134" t="str">
        <f t="array" ref="F9">IF(ISNUMBER($J9),INDEX('Výpočty'!$N$4:$N$63,$J9),"")</f>
        <v/>
      </c>
      <c r="G9" s="134" t="str">
        <f t="array" ref="G9">IF(ISNUMBER($J9),INDEX('Výpočty'!$O$4:$O$63,$J9),"")</f>
        <v/>
      </c>
      <c r="H9" s="136"/>
      <c r="I9" s="116" t="str">
        <f t="array" ref="I9">IF(ISNUMBER($J9),INDEX('Výpočty'!I$4:I$63,$J9),"")</f>
        <v/>
      </c>
      <c r="J9" s="114" t="str">
        <f>'Výpočty'!Y73</f>
        <v>#NUM!</v>
      </c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50" t="str">
        <f t="array" ref="B10">IF(ISNUMBER($J10),INDEX(Registrace!$G$4:$G$50,$J10),"")</f>
        <v/>
      </c>
      <c r="C10" s="150" t="str">
        <f t="array" ref="C10">IF(ISNUMBER($J10),INDEX('Výpočty'!$F$4:$F$63,$J10),"")</f>
        <v/>
      </c>
      <c r="D10" s="150" t="str">
        <f t="array" ref="D10">IF(ISNUMBER($J10),INDEX('Výpočty'!$G$4:$G$63,$J10),"")</f>
        <v/>
      </c>
      <c r="E10" s="151" t="str">
        <f t="array" ref="E10">IF(ISNUMBER($J10),INDEX('Výpočty'!M$4:M$63,$J10),"")</f>
        <v/>
      </c>
      <c r="F10" s="134" t="str">
        <f t="array" ref="F10">IF(ISNUMBER($J10),INDEX('Výpočty'!$N$4:$N$63,$J10),"")</f>
        <v/>
      </c>
      <c r="G10" s="134" t="str">
        <f t="array" ref="G10">IF(ISNUMBER($J10),INDEX('Výpočty'!$O$4:$O$63,$J10),"")</f>
        <v/>
      </c>
      <c r="H10" s="136"/>
      <c r="I10" s="116" t="str">
        <f t="array" ref="I10">IF(ISNUMBER($J10),INDEX('Výpočty'!I$4:I$63,$J10),"")</f>
        <v/>
      </c>
      <c r="J10" s="114" t="str">
        <f>'Výpočty'!Y74</f>
        <v>#NUM!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50" t="str">
        <f t="array" ref="B11">IF(ISNUMBER($J11),INDEX(Registrace!$G$4:$G$50,$J11),"")</f>
        <v/>
      </c>
      <c r="C11" s="150" t="str">
        <f t="array" ref="C11">IF(ISNUMBER($J11),INDEX('Výpočty'!$F$4:$F$63,$J11),"")</f>
        <v/>
      </c>
      <c r="D11" s="150" t="str">
        <f t="array" ref="D11">IF(ISNUMBER($J11),INDEX('Výpočty'!$G$4:$G$63,$J11),"")</f>
        <v/>
      </c>
      <c r="E11" s="151" t="str">
        <f t="array" ref="E11">IF(ISNUMBER($J11),INDEX('Výpočty'!M$4:M$63,$J11),"")</f>
        <v/>
      </c>
      <c r="F11" s="134" t="str">
        <f t="array" ref="F11">IF(ISNUMBER($J11),INDEX('Výpočty'!$N$4:$N$63,$J11),"")</f>
        <v/>
      </c>
      <c r="G11" s="134" t="str">
        <f t="array" ref="G11">IF(ISNUMBER($J11),INDEX('Výpočty'!$O$4:$O$63,$J11),"")</f>
        <v/>
      </c>
      <c r="H11" s="136"/>
      <c r="I11" s="116" t="str">
        <f t="array" ref="I11">IF(ISNUMBER($J11),INDEX('Výpočty'!I$4:I$63,$J11),"")</f>
        <v/>
      </c>
      <c r="J11" s="114" t="str">
        <f>'Výpočty'!Y75</f>
        <v>#NUM!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50" t="str">
        <f t="array" ref="B12">IF(ISNUMBER($J12),INDEX(Registrace!$G$4:$G$50,$J12),"")</f>
        <v/>
      </c>
      <c r="C12" s="150" t="str">
        <f t="array" ref="C12">IF(ISNUMBER($J12),INDEX('Výpočty'!$F$4:$F$63,$J12),"")</f>
        <v/>
      </c>
      <c r="D12" s="150" t="str">
        <f t="array" ref="D12">IF(ISNUMBER($J12),INDEX('Výpočty'!$G$4:$G$63,$J12),"")</f>
        <v/>
      </c>
      <c r="E12" s="151" t="str">
        <f t="array" ref="E12">IF(ISNUMBER($J12),INDEX('Výpočty'!M$4:M$63,$J12),"")</f>
        <v/>
      </c>
      <c r="F12" s="134" t="str">
        <f t="array" ref="F12">IF(ISNUMBER($J12),INDEX('Výpočty'!$N$4:$N$63,$J12),"")</f>
        <v/>
      </c>
      <c r="G12" s="134" t="str">
        <f t="array" ref="G12">IF(ISNUMBER($J12),INDEX('Výpočty'!$O$4:$O$63,$J12),"")</f>
        <v/>
      </c>
      <c r="H12" s="136"/>
      <c r="I12" s="116" t="str">
        <f t="array" ref="I12">IF(ISNUMBER($J12),INDEX('Výpočty'!I$4:I$63,$J12),"")</f>
        <v/>
      </c>
      <c r="J12" s="114" t="str">
        <f>'Výpočty'!Y76</f>
        <v>#NUM!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50" t="str">
        <f t="array" ref="B13">IF(ISNUMBER($J13),INDEX(Registrace!$G$4:$G$50,$J13),"")</f>
        <v/>
      </c>
      <c r="C13" s="150" t="str">
        <f t="array" ref="C13">IF(ISNUMBER($J13),INDEX('Výpočty'!$F$4:$F$63,$J13),"")</f>
        <v/>
      </c>
      <c r="D13" s="150" t="str">
        <f t="array" ref="D13">IF(ISNUMBER($J13),INDEX('Výpočty'!$G$4:$G$63,$J13),"")</f>
        <v/>
      </c>
      <c r="E13" s="151" t="str">
        <f t="array" ref="E13">IF(ISNUMBER($J13),INDEX('Výpočty'!M$4:M$63,$J13),"")</f>
        <v/>
      </c>
      <c r="F13" s="134" t="str">
        <f t="array" ref="F13">IF(ISNUMBER($J13),INDEX('Výpočty'!$N$4:$N$63,$J13),"")</f>
        <v/>
      </c>
      <c r="G13" s="134" t="str">
        <f t="array" ref="G13">IF(ISNUMBER($J13),INDEX('Výpočty'!$O$4:$O$63,$J13),"")</f>
        <v/>
      </c>
      <c r="H13" s="136"/>
      <c r="I13" s="116" t="str">
        <f t="array" ref="I13">IF(ISNUMBER($J13),INDEX('Výpočty'!I$4:I$63,$J13),"")</f>
        <v/>
      </c>
      <c r="J13" s="114" t="str">
        <f>'Výpočty'!Y77</f>
        <v>#NUM!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50" t="str">
        <f t="array" ref="B14">IF(ISNUMBER($J14),INDEX(Registrace!$G$4:$G$50,$J14),"")</f>
        <v/>
      </c>
      <c r="C14" s="150" t="str">
        <f t="array" ref="C14">IF(ISNUMBER($J14),INDEX('Výpočty'!$F$4:$F$63,$J14),"")</f>
        <v/>
      </c>
      <c r="D14" s="150" t="str">
        <f t="array" ref="D14">IF(ISNUMBER($J14),INDEX('Výpočty'!$G$4:$G$63,$J14),"")</f>
        <v/>
      </c>
      <c r="E14" s="151" t="str">
        <f t="array" ref="E14">IF(ISNUMBER($J14),INDEX('Výpočty'!M$4:M$63,$J14),"")</f>
        <v/>
      </c>
      <c r="F14" s="134" t="str">
        <f t="array" ref="F14">IF(ISNUMBER($J14),INDEX('Výpočty'!$N$4:$N$63,$J14),"")</f>
        <v/>
      </c>
      <c r="G14" s="134" t="str">
        <f t="array" ref="G14">IF(ISNUMBER($J14),INDEX('Výpočty'!$O$4:$O$63,$J14),"")</f>
        <v/>
      </c>
      <c r="H14" s="136"/>
      <c r="I14" s="116" t="str">
        <f t="array" ref="I14">IF(ISNUMBER($J14),INDEX('Výpočty'!I$4:I$63,$J14),"")</f>
        <v/>
      </c>
      <c r="J14" s="114" t="str">
        <f>'Výpočty'!Y78</f>
        <v>#NUM!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50" t="str">
        <f t="array" ref="B15">IF(ISNUMBER($J15),INDEX(Registrace!$G$4:$G$50,$J15),"")</f>
        <v/>
      </c>
      <c r="C15" s="150" t="str">
        <f t="array" ref="C15">IF(ISNUMBER($J15),INDEX('Výpočty'!$F$4:$F$63,$J15),"")</f>
        <v/>
      </c>
      <c r="D15" s="150" t="str">
        <f t="array" ref="D15">IF(ISNUMBER($J15),INDEX('Výpočty'!$G$4:$G$63,$J15),"")</f>
        <v/>
      </c>
      <c r="E15" s="151" t="str">
        <f t="array" ref="E15">IF(ISNUMBER($J15),INDEX('Výpočty'!M$4:M$63,$J15),"")</f>
        <v/>
      </c>
      <c r="F15" s="134" t="str">
        <f t="array" ref="F15">IF(ISNUMBER($J15),INDEX('Výpočty'!$N$4:$N$63,$J15),"")</f>
        <v/>
      </c>
      <c r="G15" s="134" t="str">
        <f t="array" ref="G15">IF(ISNUMBER($J15),INDEX('Výpočty'!$O$4:$O$63,$J15),"")</f>
        <v/>
      </c>
      <c r="H15" s="136"/>
      <c r="I15" s="116" t="str">
        <f t="array" ref="I15">IF(ISNUMBER($J15),INDEX('Výpočty'!I$4:I$63,$J15),"")</f>
        <v/>
      </c>
      <c r="J15" s="114" t="str">
        <f>'Výpočty'!Y79</f>
        <v>#NUM!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50" t="str">
        <f t="array" ref="B16">IF(ISNUMBER($J16),INDEX(Registrace!$G$4:$G$50,$J16),"")</f>
        <v/>
      </c>
      <c r="C16" s="150" t="str">
        <f t="array" ref="C16">IF(ISNUMBER($J16),INDEX('Výpočty'!$F$4:$F$63,$J16),"")</f>
        <v/>
      </c>
      <c r="D16" s="150" t="str">
        <f t="array" ref="D16">IF(ISNUMBER($J16),INDEX('Výpočty'!$G$4:$G$63,$J16),"")</f>
        <v/>
      </c>
      <c r="E16" s="151" t="str">
        <f t="array" ref="E16">IF(ISNUMBER($J16),INDEX('Výpočty'!M$4:M$63,$J16),"")</f>
        <v/>
      </c>
      <c r="F16" s="134" t="str">
        <f t="array" ref="F16">IF(ISNUMBER($J16),INDEX('Výpočty'!$N$4:$N$63,$J16),"")</f>
        <v/>
      </c>
      <c r="G16" s="134" t="str">
        <f t="array" ref="G16">IF(ISNUMBER($J16),INDEX('Výpočty'!$O$4:$O$63,$J16),"")</f>
        <v/>
      </c>
      <c r="H16" s="136"/>
      <c r="I16" s="116" t="str">
        <f t="array" ref="I16">IF(ISNUMBER($J16),INDEX('Výpočty'!I$4:I$63,$J16),"")</f>
        <v/>
      </c>
      <c r="J16" s="114" t="str">
        <f>'Výpočty'!Y80</f>
        <v>#NUM!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ht="15.75" customHeight="1">
      <c r="A17" s="108">
        <v>14.0</v>
      </c>
      <c r="B17" s="150" t="str">
        <f t="array" ref="B17">IF(ISNUMBER($J17),INDEX(Registrace!$G$4:$G$50,$J17),"")</f>
        <v/>
      </c>
      <c r="C17" s="150" t="str">
        <f t="array" ref="C17">IF(ISNUMBER($J17),INDEX('Výpočty'!$F$4:$F$63,$J17),"")</f>
        <v/>
      </c>
      <c r="D17" s="150" t="str">
        <f t="array" ref="D17">IF(ISNUMBER($J17),INDEX('Výpočty'!$G$4:$G$63,$J17),"")</f>
        <v/>
      </c>
      <c r="E17" s="151" t="str">
        <f t="array" ref="E17">IF(ISNUMBER($J17),INDEX('Výpočty'!M$4:M$63,$J17),"")</f>
        <v/>
      </c>
      <c r="F17" s="134" t="str">
        <f t="array" ref="F17">IF(ISNUMBER($J17),INDEX('Výpočty'!$N$4:$N$63,$J17),"")</f>
        <v/>
      </c>
      <c r="G17" s="134" t="str">
        <f t="array" ref="G17">IF(ISNUMBER($J17),INDEX('Výpočty'!$O$4:$O$63,$J17),"")</f>
        <v/>
      </c>
      <c r="H17" s="136"/>
      <c r="I17" s="116" t="str">
        <f t="array" ref="I17">IF(ISNUMBER($J17),INDEX('Výpočty'!I$4:I$63,$J17),"")</f>
        <v/>
      </c>
      <c r="J17" s="114" t="str">
        <f>'Výpočty'!Y81</f>
        <v>#NUM!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ht="15.75" customHeight="1">
      <c r="A18" s="108">
        <v>15.0</v>
      </c>
      <c r="B18" s="150" t="str">
        <f t="array" ref="B18">IF(ISNUMBER($J18),INDEX(Registrace!$G$4:$G$50,$J18),"")</f>
        <v/>
      </c>
      <c r="C18" s="150" t="str">
        <f t="array" ref="C18">IF(ISNUMBER($J18),INDEX('Výpočty'!$F$4:$F$63,$J18),"")</f>
        <v/>
      </c>
      <c r="D18" s="150" t="str">
        <f t="array" ref="D18">IF(ISNUMBER($J18),INDEX('Výpočty'!$G$4:$G$63,$J18),"")</f>
        <v/>
      </c>
      <c r="E18" s="151" t="str">
        <f t="array" ref="E18">IF(ISNUMBER($J18),INDEX('Výpočty'!M$4:M$63,$J18),"")</f>
        <v/>
      </c>
      <c r="F18" s="134" t="str">
        <f t="array" ref="F18">IF(ISNUMBER($J18),INDEX('Výpočty'!$N$4:$N$63,$J18),"")</f>
        <v/>
      </c>
      <c r="G18" s="134" t="str">
        <f t="array" ref="G18">IF(ISNUMBER($J18),INDEX('Výpočty'!$O$4:$O$63,$J18),"")</f>
        <v/>
      </c>
      <c r="H18" s="136"/>
      <c r="I18" s="116" t="str">
        <f t="array" ref="I18">IF(ISNUMBER($J18),INDEX('Výpočty'!I$4:I$63,$J18),"")</f>
        <v/>
      </c>
      <c r="J18" s="114" t="str">
        <f>'Výpočty'!Y82</f>
        <v>#NUM!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ht="15.75" customHeight="1">
      <c r="A19" s="108">
        <v>16.0</v>
      </c>
      <c r="B19" s="150" t="str">
        <f t="array" ref="B19">IF(ISNUMBER($J19),INDEX(Registrace!$G$4:$G$50,$J19),"")</f>
        <v/>
      </c>
      <c r="C19" s="150" t="str">
        <f t="array" ref="C19">IF(ISNUMBER($J19),INDEX('Výpočty'!$F$4:$F$63,$J19),"")</f>
        <v/>
      </c>
      <c r="D19" s="150" t="str">
        <f t="array" ref="D19">IF(ISNUMBER($J19),INDEX('Výpočty'!$G$4:$G$63,$J19),"")</f>
        <v/>
      </c>
      <c r="E19" s="151" t="str">
        <f t="array" ref="E19">IF(ISNUMBER($J19),INDEX('Výpočty'!M$4:M$63,$J19),"")</f>
        <v/>
      </c>
      <c r="F19" s="134" t="str">
        <f t="array" ref="F19">IF(ISNUMBER($J19),INDEX('Výpočty'!$N$4:$N$63,$J19),"")</f>
        <v/>
      </c>
      <c r="G19" s="134" t="str">
        <f t="array" ref="G19">IF(ISNUMBER($J19),INDEX('Výpočty'!$O$4:$O$63,$J19),"")</f>
        <v/>
      </c>
      <c r="H19" s="136"/>
      <c r="I19" s="116" t="str">
        <f t="array" ref="I19">IF(ISNUMBER($J19),INDEX('Výpočty'!I$4:I$63,$J19),"")</f>
        <v/>
      </c>
      <c r="J19" s="114" t="str">
        <f>'Výpočty'!Y83</f>
        <v>#NUM!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15.75" customHeight="1">
      <c r="A20" s="108">
        <v>17.0</v>
      </c>
      <c r="B20" s="150" t="str">
        <f t="array" ref="B20">IF(ISNUMBER($J20),INDEX(Registrace!$G$4:$G$50,$J20),"")</f>
        <v/>
      </c>
      <c r="C20" s="150" t="str">
        <f t="array" ref="C20">IF(ISNUMBER($J20),INDEX('Výpočty'!$F$4:$F$63,$J20),"")</f>
        <v/>
      </c>
      <c r="D20" s="150" t="str">
        <f t="array" ref="D20">IF(ISNUMBER($J20),INDEX('Výpočty'!$G$4:$G$63,$J20),"")</f>
        <v/>
      </c>
      <c r="E20" s="151" t="str">
        <f t="array" ref="E20">IF(ISNUMBER($J20),INDEX('Výpočty'!M$4:M$63,$J20),"")</f>
        <v/>
      </c>
      <c r="F20" s="134" t="str">
        <f t="array" ref="F20">IF(ISNUMBER($J20),INDEX('Výpočty'!$N$4:$N$63,$J20),"")</f>
        <v/>
      </c>
      <c r="G20" s="134" t="str">
        <f t="array" ref="G20">IF(ISNUMBER($J20),INDEX('Výpočty'!$O$4:$O$63,$J20),"")</f>
        <v/>
      </c>
      <c r="H20" s="136"/>
      <c r="I20" s="116" t="str">
        <f t="array" ref="I20">IF(ISNUMBER($J20),INDEX('Výpočty'!I$4:I$63,$J20),"")</f>
        <v/>
      </c>
      <c r="J20" s="114" t="str">
        <f>'Výpočty'!Y84</f>
        <v>#NUM!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ht="15.75" customHeight="1">
      <c r="A21" s="108">
        <v>18.0</v>
      </c>
      <c r="B21" s="150" t="str">
        <f t="array" ref="B21">IF(ISNUMBER($J21),INDEX(Registrace!$G$4:$G$50,$J21),"")</f>
        <v/>
      </c>
      <c r="C21" s="150" t="str">
        <f t="array" ref="C21">IF(ISNUMBER($J21),INDEX('Výpočty'!$F$4:$F$63,$J21),"")</f>
        <v/>
      </c>
      <c r="D21" s="150" t="str">
        <f t="array" ref="D21">IF(ISNUMBER($J21),INDEX('Výpočty'!$G$4:$G$63,$J21),"")</f>
        <v/>
      </c>
      <c r="E21" s="151" t="str">
        <f t="array" ref="E21">IF(ISNUMBER($J21),INDEX('Výpočty'!M$4:M$63,$J21),"")</f>
        <v/>
      </c>
      <c r="F21" s="134" t="str">
        <f t="array" ref="F21">IF(ISNUMBER($J21),INDEX('Výpočty'!$N$4:$N$63,$J21),"")</f>
        <v/>
      </c>
      <c r="G21" s="134" t="str">
        <f t="array" ref="G21">IF(ISNUMBER($J21),INDEX('Výpočty'!$O$4:$O$63,$J21),"")</f>
        <v/>
      </c>
      <c r="H21" s="136"/>
      <c r="I21" s="116" t="str">
        <f t="array" ref="I21">IF(ISNUMBER($J21),INDEX('Výpočty'!I$4:I$63,$J21),"")</f>
        <v/>
      </c>
      <c r="J21" s="114" t="str">
        <f>'Výpočty'!Y85</f>
        <v>#NUM!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15.75" customHeight="1">
      <c r="A22" s="108">
        <v>19.0</v>
      </c>
      <c r="B22" s="150" t="str">
        <f t="array" ref="B22">IF(ISNUMBER($J22),INDEX(Registrace!$G$4:$G$50,$J22),"")</f>
        <v/>
      </c>
      <c r="C22" s="150" t="str">
        <f t="array" ref="C22">IF(ISNUMBER($J22),INDEX('Výpočty'!$F$4:$F$63,$J22),"")</f>
        <v/>
      </c>
      <c r="D22" s="150" t="str">
        <f t="array" ref="D22">IF(ISNUMBER($J22),INDEX('Výpočty'!$G$4:$G$63,$J22),"")</f>
        <v/>
      </c>
      <c r="E22" s="151" t="str">
        <f t="array" ref="E22">IF(ISNUMBER($J22),INDEX('Výpočty'!M$4:M$63,$J22),"")</f>
        <v/>
      </c>
      <c r="F22" s="134" t="str">
        <f t="array" ref="F22">IF(ISNUMBER($J22),INDEX('Výpočty'!$N$4:$N$63,$J22),"")</f>
        <v/>
      </c>
      <c r="G22" s="134" t="str">
        <f t="array" ref="G22">IF(ISNUMBER($J22),INDEX('Výpočty'!$O$4:$O$63,$J22),"")</f>
        <v/>
      </c>
      <c r="H22" s="136"/>
      <c r="I22" s="116" t="str">
        <f t="array" ref="I22">IF(ISNUMBER($J22),INDEX('Výpočty'!I$4:I$63,$J22),"")</f>
        <v/>
      </c>
      <c r="J22" s="114" t="str">
        <f>'Výpočty'!Y86</f>
        <v>#NUM!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ht="15.75" customHeight="1">
      <c r="A23" s="108">
        <v>20.0</v>
      </c>
      <c r="B23" s="150" t="str">
        <f t="array" ref="B23">IF(ISNUMBER($J23),INDEX(Registrace!$G$4:$G$50,$J23),"")</f>
        <v/>
      </c>
      <c r="C23" s="150" t="str">
        <f t="array" ref="C23">IF(ISNUMBER($J23),INDEX('Výpočty'!$F$4:$F$63,$J23),"")</f>
        <v/>
      </c>
      <c r="D23" s="150" t="str">
        <f t="array" ref="D23">IF(ISNUMBER($J23),INDEX('Výpočty'!$G$4:$G$63,$J23),"")</f>
        <v/>
      </c>
      <c r="E23" s="151" t="str">
        <f t="array" ref="E23">IF(ISNUMBER($J23),INDEX('Výpočty'!M$4:M$63,$J23),"")</f>
        <v/>
      </c>
      <c r="F23" s="134" t="str">
        <f t="array" ref="F23">IF(ISNUMBER($J23),INDEX('Výpočty'!$N$4:$N$63,$J23),"")</f>
        <v/>
      </c>
      <c r="G23" s="134" t="str">
        <f t="array" ref="G23">IF(ISNUMBER($J23),INDEX('Výpočty'!$O$4:$O$63,$J23),"")</f>
        <v/>
      </c>
      <c r="H23" s="136"/>
      <c r="I23" s="116" t="str">
        <f t="array" ref="I23">IF(ISNUMBER($J23),INDEX('Výpočty'!I$4:I$63,$J23),"")</f>
        <v/>
      </c>
      <c r="J23" s="114" t="str">
        <f>'Výpočty'!Y87</f>
        <v>#NUM!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15.75" customHeight="1">
      <c r="A24" s="108">
        <v>21.0</v>
      </c>
      <c r="B24" s="150" t="str">
        <f t="array" ref="B24">IF(ISNUMBER($J24),INDEX(Registrace!$G$4:$G$50,$J24),"")</f>
        <v/>
      </c>
      <c r="C24" s="150" t="str">
        <f t="array" ref="C24">IF(ISNUMBER($J24),INDEX('Výpočty'!$F$4:$F$63,$J24),"")</f>
        <v/>
      </c>
      <c r="D24" s="150" t="str">
        <f t="array" ref="D24">IF(ISNUMBER($J24),INDEX('Výpočty'!$G$4:$G$63,$J24),"")</f>
        <v/>
      </c>
      <c r="E24" s="151" t="str">
        <f t="array" ref="E24">IF(ISNUMBER($J24),INDEX('Výpočty'!M$4:M$63,$J24),"")</f>
        <v/>
      </c>
      <c r="F24" s="134" t="str">
        <f t="array" ref="F24">IF(ISNUMBER($J24),INDEX('Výpočty'!$N$4:$N$63,$J24),"")</f>
        <v/>
      </c>
      <c r="G24" s="134" t="str">
        <f t="array" ref="G24">IF(ISNUMBER($J24),INDEX('Výpočty'!$O$4:$O$63,$J24),"")</f>
        <v/>
      </c>
      <c r="H24" s="136"/>
      <c r="I24" s="116" t="str">
        <f t="array" ref="I24">IF(ISNUMBER($J24),INDEX('Výpočty'!I$4:I$63,$J24),"")</f>
        <v/>
      </c>
      <c r="J24" s="114" t="str">
        <f>'Výpočty'!Y88</f>
        <v>#NUM!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15.75" customHeight="1">
      <c r="A25" s="108">
        <v>22.0</v>
      </c>
      <c r="B25" s="150" t="str">
        <f t="array" ref="B25">IF(ISNUMBER($J25),INDEX(Registrace!$G$4:$G$50,$J25),"")</f>
        <v/>
      </c>
      <c r="C25" s="150" t="str">
        <f t="array" ref="C25">IF(ISNUMBER($J25),INDEX('Výpočty'!$F$4:$F$63,$J25),"")</f>
        <v/>
      </c>
      <c r="D25" s="150" t="str">
        <f t="array" ref="D25">IF(ISNUMBER($J25),INDEX('Výpočty'!$G$4:$G$63,$J25),"")</f>
        <v/>
      </c>
      <c r="E25" s="151" t="str">
        <f t="array" ref="E25">IF(ISNUMBER($J25),INDEX('Výpočty'!M$4:M$63,$J25),"")</f>
        <v/>
      </c>
      <c r="F25" s="134" t="str">
        <f t="array" ref="F25">IF(ISNUMBER($J25),INDEX('Výpočty'!$N$4:$N$63,$J25),"")</f>
        <v/>
      </c>
      <c r="G25" s="134" t="str">
        <f t="array" ref="G25">IF(ISNUMBER($J25),INDEX('Výpočty'!$O$4:$O$63,$J25),"")</f>
        <v/>
      </c>
      <c r="H25" s="136"/>
      <c r="I25" s="116" t="str">
        <f t="array" ref="I25">IF(ISNUMBER($J25),INDEX('Výpočty'!I$4:I$63,$J25),"")</f>
        <v/>
      </c>
      <c r="J25" s="114" t="str">
        <f>'Výpočty'!Y89</f>
        <v>#NUM!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ht="15.75" customHeight="1">
      <c r="A26" s="108">
        <v>23.0</v>
      </c>
      <c r="B26" s="150" t="str">
        <f t="array" ref="B26">IF(ISNUMBER($J26),INDEX(Registrace!$G$4:$G$50,$J26),"")</f>
        <v/>
      </c>
      <c r="C26" s="150" t="str">
        <f t="array" ref="C26">IF(ISNUMBER($J26),INDEX('Výpočty'!$F$4:$F$63,$J26),"")</f>
        <v/>
      </c>
      <c r="D26" s="150" t="str">
        <f t="array" ref="D26">IF(ISNUMBER($J26),INDEX('Výpočty'!$G$4:$G$63,$J26),"")</f>
        <v/>
      </c>
      <c r="E26" s="151" t="str">
        <f t="array" ref="E26">IF(ISNUMBER($J26),INDEX('Výpočty'!M$4:M$63,$J26),"")</f>
        <v/>
      </c>
      <c r="F26" s="134" t="str">
        <f t="array" ref="F26">IF(ISNUMBER($J26),INDEX('Výpočty'!$N$4:$N$63,$J26),"")</f>
        <v/>
      </c>
      <c r="G26" s="134" t="str">
        <f t="array" ref="G26">IF(ISNUMBER($J26),INDEX('Výpočty'!$O$4:$O$63,$J26),"")</f>
        <v/>
      </c>
      <c r="H26" s="136"/>
      <c r="I26" s="116" t="str">
        <f t="array" ref="I26">IF(ISNUMBER($J26),INDEX('Výpočty'!I$4:I$63,$J26),"")</f>
        <v/>
      </c>
      <c r="J26" s="114" t="str">
        <f>'Výpočty'!Y90</f>
        <v>#NUM!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ht="15.75" customHeight="1">
      <c r="A27" s="108">
        <v>24.0</v>
      </c>
      <c r="B27" s="150" t="str">
        <f t="array" ref="B27">IF(ISNUMBER($J27),INDEX(Registrace!$G$4:$G$50,$J27),"")</f>
        <v/>
      </c>
      <c r="C27" s="150" t="str">
        <f t="array" ref="C27">IF(ISNUMBER($J27),INDEX('Výpočty'!$F$4:$F$63,$J27),"")</f>
        <v/>
      </c>
      <c r="D27" s="150" t="str">
        <f t="array" ref="D27">IF(ISNUMBER($J27),INDEX('Výpočty'!$G$4:$G$63,$J27),"")</f>
        <v/>
      </c>
      <c r="E27" s="151" t="str">
        <f t="array" ref="E27">IF(ISNUMBER($J27),INDEX('Výpočty'!M$4:M$63,$J27),"")</f>
        <v/>
      </c>
      <c r="F27" s="134" t="str">
        <f t="array" ref="F27">IF(ISNUMBER($J27),INDEX('Výpočty'!$N$4:$N$63,$J27),"")</f>
        <v/>
      </c>
      <c r="G27" s="134" t="str">
        <f t="array" ref="G27">IF(ISNUMBER($J27),INDEX('Výpočty'!$O$4:$O$63,$J27),"")</f>
        <v/>
      </c>
      <c r="H27" s="136"/>
      <c r="I27" s="116" t="str">
        <f t="array" ref="I27">IF(ISNUMBER($J27),INDEX('Výpočty'!I$4:I$63,$J27),"")</f>
        <v/>
      </c>
      <c r="J27" s="114" t="str">
        <f>'Výpočty'!Y91</f>
        <v>#NUM!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ht="15.75" customHeight="1">
      <c r="A28" s="108">
        <v>25.0</v>
      </c>
      <c r="B28" s="150" t="str">
        <f t="array" ref="B28">IF(ISNUMBER($J28),INDEX(Registrace!$G$4:$G$50,$J28),"")</f>
        <v/>
      </c>
      <c r="C28" s="150" t="str">
        <f t="array" ref="C28">IF(ISNUMBER($J28),INDEX('Výpočty'!$F$4:$F$63,$J28),"")</f>
        <v/>
      </c>
      <c r="D28" s="150" t="str">
        <f t="array" ref="D28">IF(ISNUMBER($J28),INDEX('Výpočty'!$G$4:$G$63,$J28),"")</f>
        <v/>
      </c>
      <c r="E28" s="151" t="str">
        <f t="array" ref="E28">IF(ISNUMBER($J28),INDEX('Výpočty'!M$4:M$63,$J28),"")</f>
        <v/>
      </c>
      <c r="F28" s="134" t="str">
        <f t="array" ref="F28">IF(ISNUMBER($J28),INDEX('Výpočty'!$N$4:$N$63,$J28),"")</f>
        <v/>
      </c>
      <c r="G28" s="134" t="str">
        <f t="array" ref="G28">IF(ISNUMBER($J28),INDEX('Výpočty'!$O$4:$O$63,$J28),"")</f>
        <v/>
      </c>
      <c r="H28" s="136"/>
      <c r="I28" s="116" t="str">
        <f t="array" ref="I28">IF(ISNUMBER($J28),INDEX('Výpočty'!I$4:I$63,$J28),"")</f>
        <v/>
      </c>
      <c r="J28" s="114" t="str">
        <f>'Výpočty'!Y92</f>
        <v>#NUM!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ht="15.75" customHeight="1">
      <c r="A29" s="108">
        <v>26.0</v>
      </c>
      <c r="B29" s="150" t="str">
        <f t="array" ref="B29">IF(ISNUMBER($J29),INDEX(Registrace!$G$4:$G$50,$J29),"")</f>
        <v/>
      </c>
      <c r="C29" s="150" t="str">
        <f t="array" ref="C29">IF(ISNUMBER($J29),INDEX('Výpočty'!$F$4:$F$63,$J29),"")</f>
        <v/>
      </c>
      <c r="D29" s="150" t="str">
        <f t="array" ref="D29">IF(ISNUMBER($J29),INDEX('Výpočty'!$G$4:$G$63,$J29),"")</f>
        <v/>
      </c>
      <c r="E29" s="151" t="str">
        <f t="array" ref="E29">IF(ISNUMBER($J29),INDEX('Výpočty'!M$4:M$63,$J29),"")</f>
        <v/>
      </c>
      <c r="F29" s="134" t="str">
        <f t="array" ref="F29">IF(ISNUMBER($J29),INDEX('Výpočty'!$N$4:$N$63,$J29),"")</f>
        <v/>
      </c>
      <c r="G29" s="134" t="str">
        <f t="array" ref="G29">IF(ISNUMBER($J29),INDEX('Výpočty'!$O$4:$O$63,$J29),"")</f>
        <v/>
      </c>
      <c r="H29" s="136"/>
      <c r="I29" s="116" t="str">
        <f t="array" ref="I29">IF(ISNUMBER($J29),INDEX('Výpočty'!I$4:I$63,$J29),"")</f>
        <v/>
      </c>
      <c r="J29" s="114" t="str">
        <f>'Výpočty'!Y93</f>
        <v>#NUM!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ht="15.75" customHeight="1">
      <c r="A30" s="108">
        <v>27.0</v>
      </c>
      <c r="B30" s="150" t="str">
        <f t="array" ref="B30">IF(ISNUMBER($J30),INDEX(Registrace!$G$4:$G$50,$J30),"")</f>
        <v/>
      </c>
      <c r="C30" s="150" t="str">
        <f t="array" ref="C30">IF(ISNUMBER($J30),INDEX('Výpočty'!$F$4:$F$63,$J30),"")</f>
        <v/>
      </c>
      <c r="D30" s="150" t="str">
        <f t="array" ref="D30">IF(ISNUMBER($J30),INDEX('Výpočty'!$G$4:$G$63,$J30),"")</f>
        <v/>
      </c>
      <c r="E30" s="151" t="str">
        <f t="array" ref="E30">IF(ISNUMBER($J30),INDEX('Výpočty'!M$4:M$63,$J30),"")</f>
        <v/>
      </c>
      <c r="F30" s="134" t="str">
        <f t="array" ref="F30">IF(ISNUMBER($J30),INDEX('Výpočty'!$N$4:$N$63,$J30),"")</f>
        <v/>
      </c>
      <c r="G30" s="134" t="str">
        <f t="array" ref="G30">IF(ISNUMBER($J30),INDEX('Výpočty'!$O$4:$O$63,$J30),"")</f>
        <v/>
      </c>
      <c r="H30" s="136"/>
      <c r="I30" s="116" t="str">
        <f t="array" ref="I30">IF(ISNUMBER($J30),INDEX('Výpočty'!I$4:I$63,$J30),"")</f>
        <v/>
      </c>
      <c r="J30" s="114" t="str">
        <f>'Výpočty'!Y94</f>
        <v>#NUM!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ht="15.75" customHeight="1">
      <c r="A31" s="108">
        <v>28.0</v>
      </c>
      <c r="B31" s="150" t="str">
        <f t="array" ref="B31">IF(ISNUMBER($J31),INDEX(Registrace!$G$4:$G$50,$J31),"")</f>
        <v/>
      </c>
      <c r="C31" s="150" t="str">
        <f t="array" ref="C31">IF(ISNUMBER($J31),INDEX('Výpočty'!$F$4:$F$63,$J31),"")</f>
        <v/>
      </c>
      <c r="D31" s="150" t="str">
        <f t="array" ref="D31">IF(ISNUMBER($J31),INDEX('Výpočty'!$G$4:$G$63,$J31),"")</f>
        <v/>
      </c>
      <c r="E31" s="151" t="str">
        <f t="array" ref="E31">IF(ISNUMBER($J31),INDEX('Výpočty'!M$4:M$63,$J31),"")</f>
        <v/>
      </c>
      <c r="F31" s="134" t="str">
        <f t="array" ref="F31">IF(ISNUMBER($J31),INDEX('Výpočty'!$N$4:$N$63,$J31),"")</f>
        <v/>
      </c>
      <c r="G31" s="134" t="str">
        <f t="array" ref="G31">IF(ISNUMBER($J31),INDEX('Výpočty'!$O$4:$O$63,$J31),"")</f>
        <v/>
      </c>
      <c r="H31" s="136"/>
      <c r="I31" s="116" t="str">
        <f t="array" ref="I31">IF(ISNUMBER($J31),INDEX('Výpočty'!I$4:I$63,$J31),"")</f>
        <v/>
      </c>
      <c r="J31" s="114" t="str">
        <f>'Výpočty'!Y95</f>
        <v>#NUM!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ht="15.75" customHeight="1">
      <c r="A32" s="108">
        <v>29.0</v>
      </c>
      <c r="B32" s="150" t="str">
        <f t="array" ref="B32">IF(ISNUMBER($J32),INDEX(Registrace!$G$4:$G$50,$J32),"")</f>
        <v/>
      </c>
      <c r="C32" s="150" t="str">
        <f t="array" ref="C32">IF(ISNUMBER($J32),INDEX('Výpočty'!$F$4:$F$63,$J32),"")</f>
        <v/>
      </c>
      <c r="D32" s="150" t="str">
        <f t="array" ref="D32">IF(ISNUMBER($J32),INDEX('Výpočty'!$G$4:$G$63,$J32),"")</f>
        <v/>
      </c>
      <c r="E32" s="151" t="str">
        <f t="array" ref="E32">IF(ISNUMBER($J32),INDEX('Výpočty'!M$4:M$63,$J32),"")</f>
        <v/>
      </c>
      <c r="F32" s="134" t="str">
        <f t="array" ref="F32">IF(ISNUMBER($J32),INDEX('Výpočty'!$N$4:$N$63,$J32),"")</f>
        <v/>
      </c>
      <c r="G32" s="134" t="str">
        <f t="array" ref="G32">IF(ISNUMBER($J32),INDEX('Výpočty'!$O$4:$O$63,$J32),"")</f>
        <v/>
      </c>
      <c r="H32" s="136"/>
      <c r="I32" s="116" t="str">
        <f t="array" ref="I32">IF(ISNUMBER($J32),INDEX('Výpočty'!I$4:I$63,$J32),"")</f>
        <v/>
      </c>
      <c r="J32" s="114" t="str">
        <f>'Výpočty'!Y96</f>
        <v>#NUM!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ht="15.75" customHeight="1">
      <c r="A33" s="108">
        <v>30.0</v>
      </c>
      <c r="B33" s="150" t="str">
        <f t="array" ref="B33">IF(ISNUMBER($J33),INDEX(Registrace!$G$4:$G$50,$J33),"")</f>
        <v/>
      </c>
      <c r="C33" s="150" t="str">
        <f t="array" ref="C33">IF(ISNUMBER($J33),INDEX('Výpočty'!$F$4:$F$63,$J33),"")</f>
        <v/>
      </c>
      <c r="D33" s="150" t="str">
        <f t="array" ref="D33">IF(ISNUMBER($J33),INDEX('Výpočty'!$G$4:$G$63,$J33),"")</f>
        <v/>
      </c>
      <c r="E33" s="151" t="str">
        <f t="array" ref="E33">IF(ISNUMBER($J33),INDEX('Výpočty'!M$4:M$63,$J33),"")</f>
        <v/>
      </c>
      <c r="F33" s="134" t="str">
        <f t="array" ref="F33">IF(ISNUMBER($J33),INDEX('Výpočty'!$N$4:$N$63,$J33),"")</f>
        <v/>
      </c>
      <c r="G33" s="134" t="str">
        <f t="array" ref="G33">IF(ISNUMBER($J33),INDEX('Výpočty'!$O$4:$O$63,$J33),"")</f>
        <v/>
      </c>
      <c r="H33" s="136"/>
      <c r="I33" s="116" t="str">
        <f t="array" ref="I33">IF(ISNUMBER($J33),INDEX('Výpočty'!I$4:I$63,$J33),"")</f>
        <v/>
      </c>
      <c r="J33" s="114" t="str">
        <f>'Výpočty'!Y97</f>
        <v>#NUM!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ht="15.75" customHeight="1">
      <c r="A34" s="108">
        <v>31.0</v>
      </c>
      <c r="B34" s="150" t="str">
        <f t="array" ref="B34">IF(ISNUMBER($J34),INDEX(Registrace!$G$4:$G$50,$J34),"")</f>
        <v/>
      </c>
      <c r="C34" s="150" t="str">
        <f t="array" ref="C34">IF(ISNUMBER($J34),INDEX('Výpočty'!$F$4:$F$63,$J34),"")</f>
        <v/>
      </c>
      <c r="D34" s="150" t="str">
        <f t="array" ref="D34">IF(ISNUMBER($J34),INDEX('Výpočty'!$G$4:$G$63,$J34),"")</f>
        <v/>
      </c>
      <c r="E34" s="151" t="str">
        <f t="array" ref="E34">IF(ISNUMBER($J34),INDEX('Výpočty'!M$4:M$63,$J34),"")</f>
        <v/>
      </c>
      <c r="F34" s="134" t="str">
        <f t="array" ref="F34">IF(ISNUMBER($J34),INDEX('Výpočty'!$N$4:$N$63,$J34),"")</f>
        <v/>
      </c>
      <c r="G34" s="134" t="str">
        <f t="array" ref="G34">IF(ISNUMBER($J34),INDEX('Výpočty'!$O$4:$O$63,$J34),"")</f>
        <v/>
      </c>
      <c r="H34" s="136"/>
      <c r="I34" s="116" t="str">
        <f t="array" ref="I34">IF(ISNUMBER($J34),INDEX('Výpočty'!I$4:I$63,$J34),"")</f>
        <v/>
      </c>
      <c r="J34" s="114" t="str">
        <f>'Výpočty'!Y98</f>
        <v>#NUM!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ht="15.75" customHeight="1">
      <c r="A35" s="108">
        <v>32.0</v>
      </c>
      <c r="B35" s="150" t="str">
        <f t="array" ref="B35">IF(ISNUMBER($J35),INDEX(Registrace!$G$4:$G$50,$J35),"")</f>
        <v/>
      </c>
      <c r="C35" s="150" t="str">
        <f t="array" ref="C35">IF(ISNUMBER($J35),INDEX('Výpočty'!$F$4:$F$63,$J35),"")</f>
        <v/>
      </c>
      <c r="D35" s="150" t="str">
        <f t="array" ref="D35">IF(ISNUMBER($J35),INDEX('Výpočty'!$G$4:$G$63,$J35),"")</f>
        <v/>
      </c>
      <c r="E35" s="151" t="str">
        <f t="array" ref="E35">IF(ISNUMBER($J35),INDEX('Výpočty'!M$4:M$63,$J35),"")</f>
        <v/>
      </c>
      <c r="F35" s="134" t="str">
        <f t="array" ref="F35">IF(ISNUMBER($J35),INDEX('Výpočty'!$N$4:$N$63,$J35),"")</f>
        <v/>
      </c>
      <c r="G35" s="134" t="str">
        <f t="array" ref="G35">IF(ISNUMBER($J35),INDEX('Výpočty'!$O$4:$O$63,$J35),"")</f>
        <v/>
      </c>
      <c r="H35" s="136"/>
      <c r="I35" s="116" t="str">
        <f t="array" ref="I35">IF(ISNUMBER($J35),INDEX('Výpočty'!I$4:I$63,$J35),"")</f>
        <v/>
      </c>
      <c r="J35" s="114" t="str">
        <f>'Výpočty'!Y99</f>
        <v>#NUM!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ht="15.75" customHeight="1">
      <c r="A36" s="108">
        <v>33.0</v>
      </c>
      <c r="B36" s="150" t="str">
        <f t="array" ref="B36">IF(ISNUMBER($J36),INDEX(Registrace!$G$4:$G$50,$J36),"")</f>
        <v/>
      </c>
      <c r="C36" s="150" t="str">
        <f t="array" ref="C36">IF(ISNUMBER($J36),INDEX('Výpočty'!$F$4:$F$63,$J36),"")</f>
        <v/>
      </c>
      <c r="D36" s="150" t="str">
        <f t="array" ref="D36">IF(ISNUMBER($J36),INDEX('Výpočty'!$G$4:$G$63,$J36),"")</f>
        <v/>
      </c>
      <c r="E36" s="151" t="str">
        <f t="array" ref="E36">IF(ISNUMBER($J36),INDEX('Výpočty'!M$4:M$63,$J36),"")</f>
        <v/>
      </c>
      <c r="F36" s="134" t="str">
        <f t="array" ref="F36">IF(ISNUMBER($J36),INDEX('Výpočty'!$N$4:$N$63,$J36),"")</f>
        <v/>
      </c>
      <c r="G36" s="134" t="str">
        <f t="array" ref="G36">IF(ISNUMBER($J36),INDEX('Výpočty'!$O$4:$O$63,$J36),"")</f>
        <v/>
      </c>
      <c r="H36" s="136"/>
      <c r="I36" s="116" t="str">
        <f t="array" ref="I36">IF(ISNUMBER($J36),INDEX('Výpočty'!I$4:I$63,$J36),"")</f>
        <v/>
      </c>
      <c r="J36" s="114" t="str">
        <f>'Výpočty'!Y100</f>
        <v>#NUM!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ht="15.75" customHeight="1">
      <c r="A37" s="108">
        <v>34.0</v>
      </c>
      <c r="B37" s="152" t="str">
        <f t="array" ref="B37">IF(ISNUMBER($J37),INDEX(Registrace!$G$4:$G$50,$J37),"")</f>
        <v/>
      </c>
      <c r="C37" s="152" t="str">
        <f t="array" ref="C37">IF(ISNUMBER($J37),INDEX('Výpočty'!$F$4:$F$63,$J37),"")</f>
        <v/>
      </c>
      <c r="D37" s="152" t="str">
        <f t="array" ref="D37">IF(ISNUMBER($J37),INDEX('Výpočty'!$G$4:$G$63,$J37),"")</f>
        <v/>
      </c>
      <c r="E37" s="153" t="str">
        <f t="array" ref="E37">IF(ISNUMBER($J37),INDEX('Výpočty'!M$4:M$63,$J37),"")</f>
        <v/>
      </c>
      <c r="F37" s="134" t="str">
        <f t="array" ref="F37">IF(ISNUMBER($J37),INDEX('Výpočty'!$N$4:$N$63,$J37),"")</f>
        <v/>
      </c>
      <c r="G37" s="134" t="str">
        <f t="array" ref="G37">IF(ISNUMBER($J37),INDEX('Výpočty'!$O$4:$O$63,$J37),"")</f>
        <v/>
      </c>
      <c r="H37" s="136"/>
      <c r="I37" s="116" t="str">
        <f t="array" ref="I37">IF(ISNUMBER($J37),INDEX('Výpočty'!I$4:I$63,$J37),"")</f>
        <v/>
      </c>
      <c r="J37" s="114" t="str">
        <f>'Výpočty'!Y101</f>
        <v>#NUM!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ht="15.75" customHeight="1">
      <c r="A38" s="108">
        <v>35.0</v>
      </c>
      <c r="B38" s="152" t="str">
        <f t="array" ref="B38">IF(ISNUMBER($J38),INDEX(Registrace!$G$4:$G$50,$J38),"")</f>
        <v/>
      </c>
      <c r="C38" s="152" t="str">
        <f t="array" ref="C38">IF(ISNUMBER($J38),INDEX('Výpočty'!$F$4:$F$63,$J38),"")</f>
        <v/>
      </c>
      <c r="D38" s="152" t="str">
        <f t="array" ref="D38">IF(ISNUMBER($J38),INDEX('Výpočty'!$G$4:$G$63,$J38),"")</f>
        <v/>
      </c>
      <c r="E38" s="153" t="str">
        <f t="array" ref="E38">IF(ISNUMBER($J38),INDEX('Výpočty'!M$4:M$63,$J38),"")</f>
        <v/>
      </c>
      <c r="F38" s="134" t="str">
        <f t="array" ref="F38">IF(ISNUMBER($J38),INDEX('Výpočty'!$N$4:$N$63,$J38),"")</f>
        <v/>
      </c>
      <c r="G38" s="134" t="str">
        <f t="array" ref="G38">IF(ISNUMBER($J38),INDEX('Výpočty'!$O$4:$O$63,$J38),"")</f>
        <v/>
      </c>
      <c r="H38" s="136"/>
      <c r="I38" s="116" t="str">
        <f t="array" ref="I38">IF(ISNUMBER($J38),INDEX('Výpočty'!I$4:I$63,$J38),"")</f>
        <v/>
      </c>
      <c r="J38" s="114" t="str">
        <f>'Výpočty'!Y102</f>
        <v>#NUM!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ht="15.75" customHeight="1">
      <c r="A39" s="108">
        <v>36.0</v>
      </c>
      <c r="B39" s="152" t="str">
        <f t="array" ref="B39">IF(ISNUMBER($J39),INDEX(Registrace!$G$4:$G$50,$J39),"")</f>
        <v/>
      </c>
      <c r="C39" s="152" t="str">
        <f t="array" ref="C39">IF(ISNUMBER($J39),INDEX('Výpočty'!$F$4:$F$63,$J39),"")</f>
        <v/>
      </c>
      <c r="D39" s="152" t="str">
        <f t="array" ref="D39">IF(ISNUMBER($J39),INDEX('Výpočty'!$G$4:$G$63,$J39),"")</f>
        <v/>
      </c>
      <c r="E39" s="153" t="str">
        <f t="array" ref="E39">IF(ISNUMBER($J39),INDEX('Výpočty'!M$4:M$63,$J39),"")</f>
        <v/>
      </c>
      <c r="F39" s="134" t="str">
        <f t="array" ref="F39">IF(ISNUMBER($J39),INDEX('Výpočty'!$N$4:$N$63,$J39),"")</f>
        <v/>
      </c>
      <c r="G39" s="134" t="str">
        <f t="array" ref="G39">IF(ISNUMBER($J39),INDEX('Výpočty'!$O$4:$O$63,$J39),"")</f>
        <v/>
      </c>
      <c r="H39" s="136"/>
      <c r="I39" s="116" t="str">
        <f t="array" ref="I39">IF(ISNUMBER($J39),INDEX('Výpočty'!I$4:I$63,$J39),"")</f>
        <v/>
      </c>
      <c r="J39" s="114" t="str">
        <f>'Výpočty'!Y103</f>
        <v>#NUM!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ht="15.75" customHeight="1">
      <c r="A40" s="108">
        <v>37.0</v>
      </c>
      <c r="B40" s="152" t="str">
        <f t="array" ref="B40">IF(ISNUMBER($J40),INDEX(Registrace!$G$4:$G$50,$J40),"")</f>
        <v/>
      </c>
      <c r="C40" s="152" t="str">
        <f t="array" ref="C40">IF(ISNUMBER($J40),INDEX('Výpočty'!$F$4:$F$63,$J40),"")</f>
        <v/>
      </c>
      <c r="D40" s="152" t="str">
        <f t="array" ref="D40">IF(ISNUMBER($J40),INDEX('Výpočty'!$G$4:$G$63,$J40),"")</f>
        <v/>
      </c>
      <c r="E40" s="153" t="str">
        <f t="array" ref="E40">IF(ISNUMBER($J40),INDEX('Výpočty'!M$4:M$63,$J40),"")</f>
        <v/>
      </c>
      <c r="F40" s="134" t="str">
        <f t="array" ref="F40">IF(ISNUMBER($J40),INDEX('Výpočty'!$N$4:$N$63,$J40),"")</f>
        <v/>
      </c>
      <c r="G40" s="134" t="str">
        <f t="array" ref="G40">IF(ISNUMBER($J40),INDEX('Výpočty'!$O$4:$O$63,$J40),"")</f>
        <v/>
      </c>
      <c r="H40" s="136"/>
      <c r="I40" s="116" t="str">
        <f t="array" ref="I40">IF(ISNUMBER($J40),INDEX('Výpočty'!I$4:I$63,$J40),"")</f>
        <v/>
      </c>
      <c r="J40" s="114" t="str">
        <f>'Výpočty'!Y104</f>
        <v>#NUM!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ht="15.75" customHeight="1">
      <c r="A41" s="108">
        <v>38.0</v>
      </c>
      <c r="B41" s="152" t="str">
        <f t="array" ref="B41">IF(ISNUMBER($J41),INDEX(Registrace!$G$4:$G$50,$J41),"")</f>
        <v/>
      </c>
      <c r="C41" s="152" t="str">
        <f t="array" ref="C41">IF(ISNUMBER($J41),INDEX('Výpočty'!$F$4:$F$63,$J41),"")</f>
        <v/>
      </c>
      <c r="D41" s="152" t="str">
        <f t="array" ref="D41">IF(ISNUMBER($J41),INDEX('Výpočty'!$G$4:$G$63,$J41),"")</f>
        <v/>
      </c>
      <c r="E41" s="153" t="str">
        <f t="array" ref="E41">IF(ISNUMBER($J41),INDEX('Výpočty'!M$4:M$63,$J41),"")</f>
        <v/>
      </c>
      <c r="F41" s="134" t="str">
        <f t="array" ref="F41">IF(ISNUMBER($J41),INDEX('Výpočty'!$N$4:$N$63,$J41),"")</f>
        <v/>
      </c>
      <c r="G41" s="134" t="str">
        <f t="array" ref="G41">IF(ISNUMBER($J41),INDEX('Výpočty'!$O$4:$O$63,$J41),"")</f>
        <v/>
      </c>
      <c r="H41" s="136"/>
      <c r="I41" s="116" t="str">
        <f t="array" ref="I41">IF(ISNUMBER($J41),INDEX('Výpočty'!I$4:I$63,$J41),"")</f>
        <v/>
      </c>
      <c r="J41" s="114" t="str">
        <f>'Výpočty'!Y105</f>
        <v>#NUM!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ht="15.75" customHeight="1">
      <c r="A42" s="108">
        <v>39.0</v>
      </c>
      <c r="B42" s="152" t="str">
        <f t="array" ref="B42">IF(ISNUMBER($J42),INDEX(Registrace!$G$4:$G$50,$J42),"")</f>
        <v/>
      </c>
      <c r="C42" s="152" t="str">
        <f t="array" ref="C42">IF(ISNUMBER($J42),INDEX('Výpočty'!$F$4:$F$63,$J42),"")</f>
        <v/>
      </c>
      <c r="D42" s="152" t="str">
        <f t="array" ref="D42">IF(ISNUMBER($J42),INDEX('Výpočty'!$G$4:$G$63,$J42),"")</f>
        <v/>
      </c>
      <c r="E42" s="153" t="str">
        <f t="array" ref="E42">IF(ISNUMBER($J42),INDEX('Výpočty'!M$4:M$63,$J42),"")</f>
        <v/>
      </c>
      <c r="F42" s="134" t="str">
        <f t="array" ref="F42">IF(ISNUMBER($J42),INDEX('Výpočty'!$N$4:$N$63,$J42),"")</f>
        <v/>
      </c>
      <c r="G42" s="134" t="str">
        <f t="array" ref="G42">IF(ISNUMBER($J42),INDEX('Výpočty'!$O$4:$O$63,$J42),"")</f>
        <v/>
      </c>
      <c r="H42" s="136"/>
      <c r="I42" s="116" t="str">
        <f t="array" ref="I42">IF(ISNUMBER($J42),INDEX('Výpočty'!I$4:I$63,$J42),"")</f>
        <v/>
      </c>
      <c r="J42" s="114" t="str">
        <f>'Výpočty'!Y106</f>
        <v>#NUM!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ht="15.75" customHeight="1">
      <c r="A43" s="108">
        <v>40.0</v>
      </c>
      <c r="B43" s="152" t="str">
        <f t="array" ref="B43">IF(ISNUMBER($J43),INDEX(Registrace!$G$4:$G$50,$J43),"")</f>
        <v/>
      </c>
      <c r="C43" s="152" t="str">
        <f t="array" ref="C43">IF(ISNUMBER($J43),INDEX('Výpočty'!$F$4:$F$63,$J43),"")</f>
        <v/>
      </c>
      <c r="D43" s="152" t="str">
        <f t="array" ref="D43">IF(ISNUMBER($J43),INDEX('Výpočty'!$G$4:$G$63,$J43),"")</f>
        <v/>
      </c>
      <c r="E43" s="153" t="str">
        <f t="array" ref="E43">IF(ISNUMBER($J43),INDEX('Výpočty'!M$4:M$63,$J43),"")</f>
        <v/>
      </c>
      <c r="F43" s="134" t="str">
        <f t="array" ref="F43">IF(ISNUMBER($J43),INDEX('Výpočty'!$N$4:$N$63,$J43),"")</f>
        <v/>
      </c>
      <c r="G43" s="134" t="str">
        <f t="array" ref="G43">IF(ISNUMBER($J43),INDEX('Výpočty'!$O$4:$O$63,$J43),"")</f>
        <v/>
      </c>
      <c r="H43" s="136"/>
      <c r="I43" s="116" t="str">
        <f t="array" ref="I43">IF(ISNUMBER($J43),INDEX('Výpočty'!I$4:I$63,$J43),"")</f>
        <v/>
      </c>
      <c r="J43" s="114" t="str">
        <f>'Výpočty'!Y107</f>
        <v>#NUM!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ht="15.75" customHeight="1">
      <c r="A44" s="108">
        <v>41.0</v>
      </c>
      <c r="B44" s="152" t="str">
        <f t="array" ref="B44">IF(ISNUMBER($J44),INDEX(Registrace!$G$4:$G$50,$J44),"")</f>
        <v/>
      </c>
      <c r="C44" s="152" t="str">
        <f t="array" ref="C44">IF(ISNUMBER($J44),INDEX('Výpočty'!$F$4:$F$63,$J44),"")</f>
        <v/>
      </c>
      <c r="D44" s="152" t="str">
        <f t="array" ref="D44">IF(ISNUMBER($J44),INDEX('Výpočty'!$G$4:$G$63,$J44),"")</f>
        <v/>
      </c>
      <c r="E44" s="153" t="str">
        <f t="array" ref="E44">IF(ISNUMBER($J44),INDEX('Výpočty'!M$4:M$63,$J44),"")</f>
        <v/>
      </c>
      <c r="F44" s="134" t="str">
        <f t="array" ref="F44">IF(ISNUMBER($J44),INDEX('Výpočty'!$N$4:$N$63,$J44),"")</f>
        <v/>
      </c>
      <c r="G44" s="134" t="str">
        <f t="array" ref="G44">IF(ISNUMBER($J44),INDEX('Výpočty'!$O$4:$O$63,$J44),"")</f>
        <v/>
      </c>
      <c r="H44" s="136"/>
      <c r="I44" s="116" t="str">
        <f t="array" ref="I44">IF(ISNUMBER($J44),INDEX('Výpočty'!I$4:I$63,$J44),"")</f>
        <v/>
      </c>
      <c r="J44" s="114" t="str">
        <f>'Výpočty'!Y108</f>
        <v>#NUM!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ht="15.75" customHeight="1">
      <c r="A45" s="108">
        <v>42.0</v>
      </c>
      <c r="B45" s="152" t="str">
        <f t="array" ref="B45">IF(ISNUMBER($J45),INDEX(Registrace!$G$4:$G$50,$J45),"")</f>
        <v/>
      </c>
      <c r="C45" s="152" t="str">
        <f t="array" ref="C45">IF(ISNUMBER($J45),INDEX('Výpočty'!$F$4:$F$63,$J45),"")</f>
        <v/>
      </c>
      <c r="D45" s="152" t="str">
        <f t="array" ref="D45">IF(ISNUMBER($J45),INDEX('Výpočty'!$G$4:$G$63,$J45),"")</f>
        <v/>
      </c>
      <c r="E45" s="153" t="str">
        <f t="array" ref="E45">IF(ISNUMBER($J45),INDEX('Výpočty'!M$4:M$63,$J45),"")</f>
        <v/>
      </c>
      <c r="F45" s="134" t="str">
        <f t="array" ref="F45">IF(ISNUMBER($J45),INDEX('Výpočty'!$N$4:$N$63,$J45),"")</f>
        <v/>
      </c>
      <c r="G45" s="134" t="str">
        <f t="array" ref="G45">IF(ISNUMBER($J45),INDEX('Výpočty'!$O$4:$O$63,$J45),"")</f>
        <v/>
      </c>
      <c r="H45" s="136"/>
      <c r="I45" s="116" t="str">
        <f t="array" ref="I45">IF(ISNUMBER($J45),INDEX('Výpočty'!I$4:I$63,$J45),"")</f>
        <v/>
      </c>
      <c r="J45" s="114" t="str">
        <f>'Výpočty'!Y109</f>
        <v>#NUM!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ht="15.75" customHeight="1">
      <c r="A46" s="108">
        <v>43.0</v>
      </c>
      <c r="B46" s="152" t="str">
        <f t="array" ref="B46">IF(ISNUMBER($J46),INDEX(Registrace!$G$4:$G$50,$J46),"")</f>
        <v/>
      </c>
      <c r="C46" s="152" t="str">
        <f t="array" ref="C46">IF(ISNUMBER($J46),INDEX('Výpočty'!$F$4:$F$63,$J46),"")</f>
        <v/>
      </c>
      <c r="D46" s="152" t="str">
        <f t="array" ref="D46">IF(ISNUMBER($J46),INDEX('Výpočty'!$G$4:$G$63,$J46),"")</f>
        <v/>
      </c>
      <c r="E46" s="153" t="str">
        <f t="array" ref="E46">IF(ISNUMBER($J46),INDEX('Výpočty'!M$4:M$63,$J46),"")</f>
        <v/>
      </c>
      <c r="F46" s="134" t="str">
        <f t="array" ref="F46">IF(ISNUMBER($J46),INDEX('Výpočty'!$N$4:$N$63,$J46),"")</f>
        <v/>
      </c>
      <c r="G46" s="134" t="str">
        <f t="array" ref="G46">IF(ISNUMBER($J46),INDEX('Výpočty'!$O$4:$O$63,$J46),"")</f>
        <v/>
      </c>
      <c r="H46" s="136"/>
      <c r="I46" s="116" t="str">
        <f t="array" ref="I46">IF(ISNUMBER($J46),INDEX('Výpočty'!I$4:I$63,$J46),"")</f>
        <v/>
      </c>
      <c r="J46" s="114" t="str">
        <f>'Výpočty'!Y110</f>
        <v>#NUM!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ht="15.75" customHeight="1">
      <c r="A47" s="108">
        <v>44.0</v>
      </c>
      <c r="B47" s="152" t="str">
        <f t="array" ref="B47">IF(ISNUMBER($J47),INDEX(Registrace!$G$4:$G$50,$J47),"")</f>
        <v/>
      </c>
      <c r="C47" s="152" t="str">
        <f t="array" ref="C47">IF(ISNUMBER($J47),INDEX('Výpočty'!$F$4:$F$63,$J47),"")</f>
        <v/>
      </c>
      <c r="D47" s="152" t="str">
        <f t="array" ref="D47">IF(ISNUMBER($J47),INDEX('Výpočty'!$G$4:$G$63,$J47),"")</f>
        <v/>
      </c>
      <c r="E47" s="153" t="str">
        <f t="array" ref="E47">IF(ISNUMBER($J47),INDEX('Výpočty'!M$4:M$63,$J47),"")</f>
        <v/>
      </c>
      <c r="F47" s="134" t="str">
        <f t="array" ref="F47">IF(ISNUMBER($J47),INDEX('Výpočty'!$N$4:$N$63,$J47),"")</f>
        <v/>
      </c>
      <c r="G47" s="134" t="str">
        <f t="array" ref="G47">IF(ISNUMBER($J47),INDEX('Výpočty'!$O$4:$O$63,$J47),"")</f>
        <v/>
      </c>
      <c r="H47" s="136"/>
      <c r="I47" s="116" t="str">
        <f t="array" ref="I47">IF(ISNUMBER($J47),INDEX('Výpočty'!I$4:I$63,$J47),"")</f>
        <v/>
      </c>
      <c r="J47" s="114" t="str">
        <f>'Výpočty'!Y111</f>
        <v>#NUM!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ht="15.75" customHeight="1">
      <c r="A48" s="108">
        <v>45.0</v>
      </c>
      <c r="B48" s="152" t="str">
        <f t="array" ref="B48">IF(ISNUMBER($J48),INDEX(Registrace!$G$4:$G$50,$J48),"")</f>
        <v/>
      </c>
      <c r="C48" s="152" t="str">
        <f t="array" ref="C48">IF(ISNUMBER($J48),INDEX('Výpočty'!$F$4:$F$63,$J48),"")</f>
        <v/>
      </c>
      <c r="D48" s="152" t="str">
        <f t="array" ref="D48">IF(ISNUMBER($J48),INDEX('Výpočty'!$G$4:$G$63,$J48),"")</f>
        <v/>
      </c>
      <c r="E48" s="153" t="str">
        <f t="array" ref="E48">IF(ISNUMBER($J48),INDEX('Výpočty'!M$4:M$63,$J48),"")</f>
        <v/>
      </c>
      <c r="F48" s="134" t="str">
        <f t="array" ref="F48">IF(ISNUMBER($J48),INDEX('Výpočty'!$N$4:$N$63,$J48),"")</f>
        <v/>
      </c>
      <c r="G48" s="134" t="str">
        <f t="array" ref="G48">IF(ISNUMBER($J48),INDEX('Výpočty'!$O$4:$O$63,$J48),"")</f>
        <v/>
      </c>
      <c r="H48" s="136"/>
      <c r="I48" s="116" t="str">
        <f t="array" ref="I48">IF(ISNUMBER($J48),INDEX('Výpočty'!I$4:I$63,$J48),"")</f>
        <v/>
      </c>
      <c r="J48" s="114" t="str">
        <f>'Výpočty'!Y112</f>
        <v>#NUM!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ht="15.75" customHeight="1">
      <c r="A49" s="108">
        <v>46.0</v>
      </c>
      <c r="B49" s="152" t="str">
        <f t="array" ref="B49">IF(ISNUMBER($J49),INDEX(Registrace!$G$4:$G$50,$J49),"")</f>
        <v/>
      </c>
      <c r="C49" s="152" t="str">
        <f t="array" ref="C49">IF(ISNUMBER($J49),INDEX('Výpočty'!$F$4:$F$63,$J49),"")</f>
        <v/>
      </c>
      <c r="D49" s="152" t="str">
        <f t="array" ref="D49">IF(ISNUMBER($J49),INDEX('Výpočty'!$G$4:$G$63,$J49),"")</f>
        <v/>
      </c>
      <c r="E49" s="153" t="str">
        <f t="array" ref="E49">IF(ISNUMBER($J49),INDEX('Výpočty'!M$4:M$63,$J49),"")</f>
        <v/>
      </c>
      <c r="F49" s="134" t="str">
        <f t="array" ref="F49">IF(ISNUMBER($J49),INDEX('Výpočty'!$N$4:$N$63,$J49),"")</f>
        <v/>
      </c>
      <c r="G49" s="134" t="str">
        <f t="array" ref="G49">IF(ISNUMBER($J49),INDEX('Výpočty'!$O$4:$O$63,$J49),"")</f>
        <v/>
      </c>
      <c r="H49" s="136"/>
      <c r="I49" s="116" t="str">
        <f t="array" ref="I49">IF(ISNUMBER($J49),INDEX('Výpočty'!I$4:I$63,$J49),"")</f>
        <v/>
      </c>
      <c r="J49" s="114" t="str">
        <f>'Výpočty'!Y113</f>
        <v>#NUM!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ht="15.75" customHeight="1">
      <c r="A50" s="108">
        <v>47.0</v>
      </c>
      <c r="B50" s="152" t="str">
        <f t="array" ref="B50">IF(ISNUMBER($J50),INDEX(Registrace!$G$4:$G$50,$J50),"")</f>
        <v/>
      </c>
      <c r="C50" s="152" t="str">
        <f t="array" ref="C50">IF(ISNUMBER($J50),INDEX('Výpočty'!$F$4:$F$63,$J50),"")</f>
        <v/>
      </c>
      <c r="D50" s="152" t="str">
        <f t="array" ref="D50">IF(ISNUMBER($J50),INDEX('Výpočty'!$G$4:$G$63,$J50),"")</f>
        <v/>
      </c>
      <c r="E50" s="153" t="str">
        <f t="array" ref="E50">IF(ISNUMBER($J50),INDEX('Výpočty'!M$4:M$63,$J50),"")</f>
        <v/>
      </c>
      <c r="F50" s="134" t="str">
        <f t="array" ref="F50">IF(ISNUMBER($J50),INDEX('Výpočty'!$N$4:$N$63,$J50),"")</f>
        <v/>
      </c>
      <c r="G50" s="134" t="str">
        <f t="array" ref="G50">IF(ISNUMBER($J50),INDEX('Výpočty'!$O$4:$O$63,$J50),"")</f>
        <v/>
      </c>
      <c r="H50" s="136"/>
      <c r="I50" s="116" t="str">
        <f t="array" ref="I50">IF(ISNUMBER($J50),INDEX('Výpočty'!I$4:I$63,$J50),"")</f>
        <v/>
      </c>
      <c r="J50" s="114" t="str">
        <f>'Výpočty'!Y114</f>
        <v>#NUM!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ht="15.75" customHeight="1">
      <c r="A51" s="108">
        <v>48.0</v>
      </c>
      <c r="B51" s="152" t="str">
        <f t="array" ref="B51">IF(ISNUMBER($J51),INDEX(Registrace!$G$4:$G$50,$J51),"")</f>
        <v/>
      </c>
      <c r="C51" s="152" t="str">
        <f t="array" ref="C51">IF(ISNUMBER($J51),INDEX('Výpočty'!$F$4:$F$63,$J51),"")</f>
        <v/>
      </c>
      <c r="D51" s="152" t="str">
        <f t="array" ref="D51">IF(ISNUMBER($J51),INDEX('Výpočty'!$G$4:$G$63,$J51),"")</f>
        <v/>
      </c>
      <c r="E51" s="153" t="str">
        <f t="array" ref="E51">IF(ISNUMBER($J51),INDEX('Výpočty'!M$4:M$63,$J51),"")</f>
        <v/>
      </c>
      <c r="F51" s="134" t="str">
        <f t="array" ref="F51">IF(ISNUMBER($J51),INDEX('Výpočty'!$N$4:$N$63,$J51),"")</f>
        <v/>
      </c>
      <c r="G51" s="134" t="str">
        <f t="array" ref="G51">IF(ISNUMBER($J51),INDEX('Výpočty'!$O$4:$O$63,$J51),"")</f>
        <v/>
      </c>
      <c r="H51" s="136"/>
      <c r="I51" s="116" t="str">
        <f t="array" ref="I51">IF(ISNUMBER($J51),INDEX('Výpočty'!I$4:I$63,$J51),"")</f>
        <v/>
      </c>
      <c r="J51" s="114" t="str">
        <f>'Výpočty'!Y115</f>
        <v>#NUM!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A52" s="108">
        <v>49.0</v>
      </c>
      <c r="B52" s="152" t="str">
        <f t="array" ref="B52">IF(ISNUMBER($J52),INDEX(Registrace!$G$4:$G$50,$J52),"")</f>
        <v/>
      </c>
      <c r="C52" s="152" t="str">
        <f t="array" ref="C52">IF(ISNUMBER($J52),INDEX('Výpočty'!$F$4:$F$63,$J52),"")</f>
        <v/>
      </c>
      <c r="D52" s="152" t="str">
        <f t="array" ref="D52">IF(ISNUMBER($J52),INDEX('Výpočty'!$G$4:$G$63,$J52),"")</f>
        <v/>
      </c>
      <c r="E52" s="153" t="str">
        <f t="array" ref="E52">IF(ISNUMBER($J52),INDEX('Výpočty'!M$4:M$63,$J52),"")</f>
        <v/>
      </c>
      <c r="F52" s="134" t="str">
        <f t="array" ref="F52">IF(ISNUMBER($J52),INDEX('Výpočty'!$N$4:$N$63,$J52),"")</f>
        <v/>
      </c>
      <c r="G52" s="134" t="str">
        <f t="array" ref="G52">IF(ISNUMBER($J52),INDEX('Výpočty'!$O$4:$O$63,$J52),"")</f>
        <v/>
      </c>
      <c r="H52" s="136"/>
      <c r="I52" s="116" t="str">
        <f t="array" ref="I52">IF(ISNUMBER($J52),INDEX('Výpočty'!I$4:I$63,$J52),"")</f>
        <v/>
      </c>
      <c r="J52" s="114" t="str">
        <f>'Výpočty'!Y116</f>
        <v>#NUM!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ht="15.75" customHeight="1">
      <c r="A53" s="108">
        <v>50.0</v>
      </c>
      <c r="B53" s="152" t="str">
        <f t="array" ref="B53">IF(ISNUMBER($J53),INDEX(Registrace!$G$4:$G$50,$J53),"")</f>
        <v/>
      </c>
      <c r="C53" s="152" t="str">
        <f t="array" ref="C53">IF(ISNUMBER($J53),INDEX('Výpočty'!$F$4:$F$63,$J53),"")</f>
        <v/>
      </c>
      <c r="D53" s="152" t="str">
        <f t="array" ref="D53">IF(ISNUMBER($J53),INDEX('Výpočty'!$G$4:$G$63,$J53),"")</f>
        <v/>
      </c>
      <c r="E53" s="153" t="str">
        <f t="array" ref="E53">IF(ISNUMBER($J53),INDEX('Výpočty'!M$4:M$63,$J53),"")</f>
        <v/>
      </c>
      <c r="F53" s="134" t="str">
        <f t="array" ref="F53">IF(ISNUMBER($J53),INDEX('Výpočty'!$N$4:$N$63,$J53),"")</f>
        <v/>
      </c>
      <c r="G53" s="134" t="str">
        <f t="array" ref="G53">IF(ISNUMBER($J53),INDEX('Výpočty'!$O$4:$O$63,$J53),"")</f>
        <v/>
      </c>
      <c r="H53" s="136"/>
      <c r="I53" s="116" t="str">
        <f t="array" ref="I53">IF(ISNUMBER($J53),INDEX('Výpočty'!I$4:I$63,$J53),"")</f>
        <v/>
      </c>
      <c r="J53" s="114" t="str">
        <f>'Výpočty'!Y117</f>
        <v>#NUM!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ht="15.75" customHeight="1">
      <c r="A54" s="108">
        <v>51.0</v>
      </c>
      <c r="B54" s="152" t="str">
        <f t="array" ref="B54">IF(ISNUMBER($J54),INDEX(Registrace!$G$4:$G$50,$J54),"")</f>
        <v/>
      </c>
      <c r="C54" s="152" t="str">
        <f t="array" ref="C54">IF(ISNUMBER($J54),INDEX('Výpočty'!$F$4:$F$63,$J54),"")</f>
        <v/>
      </c>
      <c r="D54" s="152" t="str">
        <f t="array" ref="D54">IF(ISNUMBER($J54),INDEX('Výpočty'!$G$4:$G$63,$J54),"")</f>
        <v/>
      </c>
      <c r="E54" s="153" t="str">
        <f t="array" ref="E54">IF(ISNUMBER($J54),INDEX('Výpočty'!M$4:M$63,$J54),"")</f>
        <v/>
      </c>
      <c r="F54" s="134" t="str">
        <f t="array" ref="F54">IF(ISNUMBER($J54),INDEX('Výpočty'!$N$4:$N$63,$J54),"")</f>
        <v/>
      </c>
      <c r="G54" s="134" t="str">
        <f t="array" ref="G54">IF(ISNUMBER($J54),INDEX('Výpočty'!$O$4:$O$63,$J54),"")</f>
        <v/>
      </c>
      <c r="H54" s="136"/>
      <c r="I54" s="116" t="str">
        <f t="array" ref="I54">IF(ISNUMBER($J54),INDEX('Výpočty'!I$4:I$63,$J54),"")</f>
        <v/>
      </c>
      <c r="J54" s="114" t="str">
        <f>'Výpočty'!Y118</f>
        <v>#NUM!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ht="15.75" customHeight="1">
      <c r="A55" s="108">
        <v>52.0</v>
      </c>
      <c r="B55" s="152" t="str">
        <f t="array" ref="B55">IF(ISNUMBER($J55),INDEX(Registrace!$G$4:$G$50,$J55),"")</f>
        <v/>
      </c>
      <c r="C55" s="152" t="str">
        <f t="array" ref="C55">IF(ISNUMBER($J55),INDEX('Výpočty'!$F$4:$F$63,$J55),"")</f>
        <v/>
      </c>
      <c r="D55" s="152" t="str">
        <f t="array" ref="D55">IF(ISNUMBER($J55),INDEX('Výpočty'!$G$4:$G$63,$J55),"")</f>
        <v/>
      </c>
      <c r="E55" s="153" t="str">
        <f t="array" ref="E55">IF(ISNUMBER($J55),INDEX('Výpočty'!M$4:M$63,$J55),"")</f>
        <v/>
      </c>
      <c r="F55" s="134" t="str">
        <f t="array" ref="F55">IF(ISNUMBER($J55),INDEX('Výpočty'!$N$4:$N$63,$J55),"")</f>
        <v/>
      </c>
      <c r="G55" s="134" t="str">
        <f t="array" ref="G55">IF(ISNUMBER($J55),INDEX('Výpočty'!$O$4:$O$63,$J55),"")</f>
        <v/>
      </c>
      <c r="H55" s="136"/>
      <c r="I55" s="116" t="str">
        <f t="array" ref="I55">IF(ISNUMBER($J55),INDEX('Výpočty'!I$4:I$63,$J55),"")</f>
        <v/>
      </c>
      <c r="J55" s="114" t="str">
        <f>'Výpočty'!Y119</f>
        <v>#NUM!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ht="15.75" customHeight="1">
      <c r="A56" s="108">
        <v>53.0</v>
      </c>
      <c r="B56" s="152" t="str">
        <f t="array" ref="B56">IF(ISNUMBER($J56),INDEX(Registrace!$G$4:$G$50,$J56),"")</f>
        <v/>
      </c>
      <c r="C56" s="152" t="str">
        <f t="array" ref="C56">IF(ISNUMBER($J56),INDEX('Výpočty'!$F$4:$F$63,$J56),"")</f>
        <v/>
      </c>
      <c r="D56" s="152" t="str">
        <f t="array" ref="D56">IF(ISNUMBER($J56),INDEX('Výpočty'!$G$4:$G$63,$J56),"")</f>
        <v/>
      </c>
      <c r="E56" s="153" t="str">
        <f t="array" ref="E56">IF(ISNUMBER($J56),INDEX('Výpočty'!M$4:M$63,$J56),"")</f>
        <v/>
      </c>
      <c r="F56" s="134" t="str">
        <f t="array" ref="F56">IF(ISNUMBER($J56),INDEX('Výpočty'!$N$4:$N$63,$J56),"")</f>
        <v/>
      </c>
      <c r="G56" s="134" t="str">
        <f t="array" ref="G56">IF(ISNUMBER($J56),INDEX('Výpočty'!$O$4:$O$63,$J56),"")</f>
        <v/>
      </c>
      <c r="H56" s="136"/>
      <c r="I56" s="116" t="str">
        <f t="array" ref="I56">IF(ISNUMBER($J56),INDEX('Výpočty'!I$4:I$63,$J56),"")</f>
        <v/>
      </c>
      <c r="J56" s="114" t="str">
        <f>'Výpočty'!Y120</f>
        <v>#NUM!</v>
      </c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ht="15.75" customHeight="1">
      <c r="A57" s="108">
        <v>54.0</v>
      </c>
      <c r="B57" s="152" t="str">
        <f t="array" ref="B57">IF(ISNUMBER($J57),INDEX(Registrace!$G$4:$G$50,$J57),"")</f>
        <v/>
      </c>
      <c r="C57" s="152" t="str">
        <f t="array" ref="C57">IF(ISNUMBER($J57),INDEX('Výpočty'!$F$4:$F$63,$J57),"")</f>
        <v/>
      </c>
      <c r="D57" s="152" t="str">
        <f t="array" ref="D57">IF(ISNUMBER($J57),INDEX('Výpočty'!$G$4:$G$63,$J57),"")</f>
        <v/>
      </c>
      <c r="E57" s="153" t="str">
        <f t="array" ref="E57">IF(ISNUMBER($J57),INDEX('Výpočty'!M$4:M$63,$J57),"")</f>
        <v/>
      </c>
      <c r="F57" s="134" t="str">
        <f t="array" ref="F57">IF(ISNUMBER($J57),INDEX('Výpočty'!$N$4:$N$63,$J57),"")</f>
        <v/>
      </c>
      <c r="G57" s="134" t="str">
        <f t="array" ref="G57">IF(ISNUMBER($J57),INDEX('Výpočty'!$O$4:$O$63,$J57),"")</f>
        <v/>
      </c>
      <c r="H57" s="136"/>
      <c r="I57" s="116" t="str">
        <f t="array" ref="I57">IF(ISNUMBER($J57),INDEX('Výpočty'!I$4:I$63,$J57),"")</f>
        <v/>
      </c>
      <c r="J57" s="114" t="str">
        <f>'Výpočty'!Y121</f>
        <v>#NUM!</v>
      </c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ht="15.75" customHeight="1">
      <c r="A58" s="108">
        <v>55.0</v>
      </c>
      <c r="B58" s="152" t="str">
        <f t="array" ref="B58">IF(ISNUMBER($J58),INDEX(Registrace!$G$4:$G$50,$J58),"")</f>
        <v/>
      </c>
      <c r="C58" s="152" t="str">
        <f t="array" ref="C58">IF(ISNUMBER($J58),INDEX('Výpočty'!$F$4:$F$63,$J58),"")</f>
        <v/>
      </c>
      <c r="D58" s="152" t="str">
        <f t="array" ref="D58">IF(ISNUMBER($J58),INDEX('Výpočty'!$G$4:$G$63,$J58),"")</f>
        <v/>
      </c>
      <c r="E58" s="153" t="str">
        <f t="array" ref="E58">IF(ISNUMBER($J58),INDEX('Výpočty'!M$4:M$63,$J58),"")</f>
        <v/>
      </c>
      <c r="F58" s="134" t="str">
        <f t="array" ref="F58">IF(ISNUMBER($J58),INDEX('Výpočty'!$N$4:$N$63,$J58),"")</f>
        <v/>
      </c>
      <c r="G58" s="134" t="str">
        <f t="array" ref="G58">IF(ISNUMBER($J58),INDEX('Výpočty'!$O$4:$O$63,$J58),"")</f>
        <v/>
      </c>
      <c r="H58" s="136"/>
      <c r="I58" s="116" t="str">
        <f t="array" ref="I58">IF(ISNUMBER($J58),INDEX('Výpočty'!I$4:I$63,$J58),"")</f>
        <v/>
      </c>
      <c r="J58" s="114" t="str">
        <f>'Výpočty'!Y122</f>
        <v>#NUM!</v>
      </c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ht="15.75" customHeight="1">
      <c r="A59" s="108">
        <v>56.0</v>
      </c>
      <c r="B59" s="152" t="str">
        <f t="array" ref="B59">IF(ISNUMBER($J59),INDEX(Registrace!$G$4:$G$50,$J59),"")</f>
        <v/>
      </c>
      <c r="C59" s="152" t="str">
        <f t="array" ref="C59">IF(ISNUMBER($J59),INDEX('Výpočty'!$F$4:$F$63,$J59),"")</f>
        <v/>
      </c>
      <c r="D59" s="152" t="str">
        <f t="array" ref="D59">IF(ISNUMBER($J59),INDEX('Výpočty'!$G$4:$G$63,$J59),"")</f>
        <v/>
      </c>
      <c r="E59" s="153" t="str">
        <f t="array" ref="E59">IF(ISNUMBER($J59),INDEX('Výpočty'!M$4:M$63,$J59),"")</f>
        <v/>
      </c>
      <c r="F59" s="134" t="str">
        <f t="array" ref="F59">IF(ISNUMBER($J59),INDEX('Výpočty'!$N$4:$N$63,$J59),"")</f>
        <v/>
      </c>
      <c r="G59" s="134" t="str">
        <f t="array" ref="G59">IF(ISNUMBER($J59),INDEX('Výpočty'!$O$4:$O$63,$J59),"")</f>
        <v/>
      </c>
      <c r="H59" s="136"/>
      <c r="I59" s="116" t="str">
        <f t="array" ref="I59">IF(ISNUMBER($J59),INDEX('Výpočty'!I$4:I$63,$J59),"")</f>
        <v/>
      </c>
      <c r="J59" s="114" t="str">
        <f>'Výpočty'!Y123</f>
        <v>#NUM!</v>
      </c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ht="15.75" customHeight="1">
      <c r="A60" s="108">
        <v>57.0</v>
      </c>
      <c r="B60" s="152" t="str">
        <f t="array" ref="B60">IF(ISNUMBER($J60),INDEX(Registrace!$G$4:$G$50,$J60),"")</f>
        <v/>
      </c>
      <c r="C60" s="152" t="str">
        <f t="array" ref="C60">IF(ISNUMBER($J60),INDEX('Výpočty'!$F$4:$F$63,$J60),"")</f>
        <v/>
      </c>
      <c r="D60" s="152" t="str">
        <f t="array" ref="D60">IF(ISNUMBER($J60),INDEX('Výpočty'!$G$4:$G$63,$J60),"")</f>
        <v/>
      </c>
      <c r="E60" s="153" t="str">
        <f t="array" ref="E60">IF(ISNUMBER($J60),INDEX('Výpočty'!M$4:M$63,$J60),"")</f>
        <v/>
      </c>
      <c r="F60" s="134" t="str">
        <f t="array" ref="F60">IF(ISNUMBER($J60),INDEX('Výpočty'!$N$4:$N$63,$J60),"")</f>
        <v/>
      </c>
      <c r="G60" s="134" t="str">
        <f t="array" ref="G60">IF(ISNUMBER($J60),INDEX('Výpočty'!$O$4:$O$63,$J60),"")</f>
        <v/>
      </c>
      <c r="H60" s="136"/>
      <c r="I60" s="116" t="str">
        <f t="array" ref="I60">IF(ISNUMBER($J60),INDEX('Výpočty'!I$4:I$63,$J60),"")</f>
        <v/>
      </c>
      <c r="J60" s="114" t="str">
        <f>'Výpočty'!Y124</f>
        <v>#NUM!</v>
      </c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ht="15.75" customHeight="1">
      <c r="A61" s="108">
        <v>58.0</v>
      </c>
      <c r="B61" s="152" t="str">
        <f t="array" ref="B61">IF(ISNUMBER($J61),INDEX(Registrace!$G$4:$G$50,$J61),"")</f>
        <v/>
      </c>
      <c r="C61" s="152" t="str">
        <f t="array" ref="C61">IF(ISNUMBER($J61),INDEX('Výpočty'!$F$4:$F$63,$J61),"")</f>
        <v/>
      </c>
      <c r="D61" s="152" t="str">
        <f t="array" ref="D61">IF(ISNUMBER($J61),INDEX('Výpočty'!$G$4:$G$63,$J61),"")</f>
        <v/>
      </c>
      <c r="E61" s="153" t="str">
        <f t="array" ref="E61">IF(ISNUMBER($J61),INDEX('Výpočty'!M$4:M$63,$J61),"")</f>
        <v/>
      </c>
      <c r="F61" s="134" t="str">
        <f t="array" ref="F61">IF(ISNUMBER($J61),INDEX('Výpočty'!$N$4:$N$63,$J61),"")</f>
        <v/>
      </c>
      <c r="G61" s="134" t="str">
        <f t="array" ref="G61">IF(ISNUMBER($J61),INDEX('Výpočty'!$O$4:$O$63,$J61),"")</f>
        <v/>
      </c>
      <c r="H61" s="136"/>
      <c r="I61" s="116" t="str">
        <f t="array" ref="I61">IF(ISNUMBER($J61),INDEX('Výpočty'!I$4:I$63,$J61),"")</f>
        <v/>
      </c>
      <c r="J61" s="114" t="str">
        <f>'Výpočty'!Y125</f>
        <v>#NUM!</v>
      </c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ht="15.75" customHeight="1">
      <c r="A62" s="108">
        <v>59.0</v>
      </c>
      <c r="B62" s="152" t="str">
        <f t="array" ref="B62">IF(ISNUMBER($J62),INDEX(Registrace!$G$4:$G$50,$J62),"")</f>
        <v/>
      </c>
      <c r="C62" s="152" t="str">
        <f t="array" ref="C62">IF(ISNUMBER($J62),INDEX('Výpočty'!$F$4:$F$63,$J62),"")</f>
        <v/>
      </c>
      <c r="D62" s="152" t="str">
        <f t="array" ref="D62">IF(ISNUMBER($J62),INDEX('Výpočty'!$G$4:$G$63,$J62),"")</f>
        <v/>
      </c>
      <c r="E62" s="153" t="str">
        <f t="array" ref="E62">IF(ISNUMBER($J62),INDEX('Výpočty'!M$4:M$63,$J62),"")</f>
        <v/>
      </c>
      <c r="F62" s="134" t="str">
        <f t="array" ref="F62">IF(ISNUMBER($J62),INDEX('Výpočty'!$N$4:$N$63,$J62),"")</f>
        <v/>
      </c>
      <c r="G62" s="134" t="str">
        <f t="array" ref="G62">IF(ISNUMBER($J62),INDEX('Výpočty'!$O$4:$O$63,$J62),"")</f>
        <v/>
      </c>
      <c r="H62" s="136"/>
      <c r="I62" s="116" t="str">
        <f t="array" ref="I62">IF(ISNUMBER($J62),INDEX('Výpočty'!I$4:I$63,$J62),"")</f>
        <v/>
      </c>
      <c r="J62" s="114" t="str">
        <f>'Výpočty'!Y126</f>
        <v>#NUM!</v>
      </c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ht="15.75" customHeight="1">
      <c r="A63" s="108">
        <v>60.0</v>
      </c>
      <c r="B63" s="152" t="str">
        <f t="array" ref="B63">IF(ISNUMBER($J63),INDEX(Registrace!$G$4:$G$50,$J63),"")</f>
        <v/>
      </c>
      <c r="C63" s="152" t="str">
        <f t="array" ref="C63">IF(ISNUMBER($J63),INDEX('Výpočty'!$F$4:$F$63,$J63),"")</f>
        <v/>
      </c>
      <c r="D63" s="152" t="str">
        <f t="array" ref="D63">IF(ISNUMBER($J63),INDEX('Výpočty'!$G$4:$G$63,$J63),"")</f>
        <v/>
      </c>
      <c r="E63" s="153" t="str">
        <f t="array" ref="E63">IF(ISNUMBER($J63),INDEX('Výpočty'!M$4:M$63,$J63),"")</f>
        <v/>
      </c>
      <c r="F63" s="134" t="str">
        <f t="array" ref="F63">IF(ISNUMBER($J63),INDEX('Výpočty'!$N$4:$N$63,$J63),"")</f>
        <v/>
      </c>
      <c r="G63" s="134" t="str">
        <f t="array" ref="G63">IF(ISNUMBER($J63),INDEX('Výpočty'!$O$4:$O$63,$J63),"")</f>
        <v/>
      </c>
      <c r="H63" s="136"/>
      <c r="I63" s="116" t="str">
        <f t="array" ref="I63">IF(ISNUMBER($J63),INDEX('Výpočty'!I$4:I$63,$J63),"")</f>
        <v/>
      </c>
      <c r="J63" s="114" t="str">
        <f>'Výpočty'!Y127</f>
        <v>#NUM!</v>
      </c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ht="12.75" customHeight="1">
      <c r="A64" s="140"/>
      <c r="B64" s="12"/>
      <c r="C64" s="12"/>
      <c r="D64" s="12"/>
      <c r="E64" s="12"/>
      <c r="F64" s="141"/>
      <c r="G64" s="12"/>
      <c r="H64" s="12"/>
      <c r="I64" s="12"/>
      <c r="J64" s="12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B2:C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2.63"/>
    <col customWidth="1" min="3" max="3" width="20.0"/>
    <col customWidth="1" min="4" max="4" width="9.0"/>
    <col customWidth="1" min="5" max="7" width="6.75"/>
    <col customWidth="1" min="8" max="8" width="7.25"/>
    <col customWidth="1" hidden="1" min="9" max="10" width="17.0"/>
    <col customWidth="1" min="11" max="20" width="7.88"/>
    <col customWidth="1" min="21" max="26" width="14.38"/>
  </cols>
  <sheetData>
    <row r="1" ht="33.0" customHeight="1">
      <c r="A1" s="154" t="s">
        <v>137</v>
      </c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5.75" customHeight="1">
      <c r="A2" s="100" t="s">
        <v>138</v>
      </c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2.75" customHeight="1">
      <c r="A3" s="98" t="s">
        <v>7</v>
      </c>
      <c r="B3" s="99" t="s">
        <v>12</v>
      </c>
      <c r="C3" s="98" t="s">
        <v>123</v>
      </c>
      <c r="D3" s="98" t="s">
        <v>14</v>
      </c>
      <c r="E3" s="98" t="s">
        <v>16</v>
      </c>
      <c r="F3" s="98" t="s">
        <v>17</v>
      </c>
      <c r="G3" s="98" t="s">
        <v>18</v>
      </c>
      <c r="H3" s="98" t="s">
        <v>26</v>
      </c>
      <c r="I3" s="12"/>
      <c r="J3" s="131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55" t="str">
        <f t="array" ref="B4">IF(ISNUMBER($J4),INDEX(Registrace!$G$4:$G$50,$J4),"")</f>
        <v/>
      </c>
      <c r="C4" s="134" t="str">
        <f t="array" ref="C4">IF(ISNUMBER($J4),INDEX('Výpočty'!$F$4:$F$63,$J4),"")</f>
        <v/>
      </c>
      <c r="D4" s="134" t="str">
        <f t="array" ref="D4">IF(ISNUMBER($J4),INDEX('Výpočty'!$G$4:$G$63,$J4),"")</f>
        <v/>
      </c>
      <c r="E4" s="151" t="str">
        <f t="array" ref="E4">IF(ISNUMBER($J4),INDEX('Výpočty'!M$4:M$63,$J4),"")</f>
        <v/>
      </c>
      <c r="F4" s="151" t="str">
        <f t="array" ref="F4">IF(ISNUMBER($J4),INDEX('Výpočty'!$N$4:$N$63,$J4),"")</f>
        <v/>
      </c>
      <c r="G4" s="150" t="str">
        <f t="array" ref="G4">IF(ISNUMBER($J4),INDEX('Výpočty'!$O$4:$O$63,$J4),"")</f>
        <v/>
      </c>
      <c r="H4" s="152" t="str">
        <f t="array" ref="H4">IF(ISNUMBER($J4),INDEX('Výpočty'!$P$4:$P$63,$J4),"")</f>
        <v/>
      </c>
      <c r="I4" s="116" t="str">
        <f t="array" ref="I4">IF(ISNUMBER($J4),INDEX('Výpočty'!I$4:I$63,$J4),"")</f>
        <v/>
      </c>
      <c r="J4" s="114" t="str">
        <f>'Výpočty'!AA68</f>
        <v>#NUM!</v>
      </c>
      <c r="K4" s="12"/>
      <c r="L4" s="96"/>
      <c r="M4" s="96"/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55" t="str">
        <f t="array" ref="B5">IF(ISNUMBER($J5),INDEX(Registrace!$G$4:$G$50,$J5),"")</f>
        <v/>
      </c>
      <c r="C5" s="134" t="str">
        <f t="array" ref="C5">IF(ISNUMBER($J5),INDEX('Výpočty'!$F$4:$F$63,$J5),"")</f>
        <v/>
      </c>
      <c r="D5" s="134" t="str">
        <f t="array" ref="D5">IF(ISNUMBER($J5),INDEX('Výpočty'!$G$4:$G$63,$J5),"")</f>
        <v/>
      </c>
      <c r="E5" s="151" t="str">
        <f t="array" ref="E5">IF(ISNUMBER($J5),INDEX('Výpočty'!M$4:M$63,$J5),"")</f>
        <v/>
      </c>
      <c r="F5" s="151" t="str">
        <f t="array" ref="F5">IF(ISNUMBER($J5),INDEX('Výpočty'!$N$4:$N$63,$J5),"")</f>
        <v/>
      </c>
      <c r="G5" s="150" t="str">
        <f t="array" ref="G5">IF(ISNUMBER($J5),INDEX('Výpočty'!$O$4:$O$63,$J5),"")</f>
        <v/>
      </c>
      <c r="H5" s="152" t="str">
        <f t="array" ref="H5">IF(ISNUMBER($J5),INDEX('Výpočty'!$P$4:$P$63,$J5),"")</f>
        <v/>
      </c>
      <c r="I5" s="116" t="str">
        <f t="array" ref="I5">IF(ISNUMBER($J5),INDEX('Výpočty'!I$4:I$63,$J5),"")</f>
        <v/>
      </c>
      <c r="J5" s="114" t="str">
        <f>'Výpočty'!AA69</f>
        <v>#NUM!</v>
      </c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55" t="str">
        <f t="array" ref="B6">IF(ISNUMBER($J6),INDEX(Registrace!$G$4:$G$50,$J6),"")</f>
        <v/>
      </c>
      <c r="C6" s="134" t="str">
        <f t="array" ref="C6">IF(ISNUMBER($J6),INDEX('Výpočty'!$F$4:$F$63,$J6),"")</f>
        <v/>
      </c>
      <c r="D6" s="134" t="str">
        <f t="array" ref="D6">IF(ISNUMBER($J6),INDEX('Výpočty'!$G$4:$G$63,$J6),"")</f>
        <v/>
      </c>
      <c r="E6" s="151" t="str">
        <f t="array" ref="E6">IF(ISNUMBER($J6),INDEX('Výpočty'!M$4:M$63,$J6),"")</f>
        <v/>
      </c>
      <c r="F6" s="151" t="str">
        <f t="array" ref="F6">IF(ISNUMBER($J6),INDEX('Výpočty'!$N$4:$N$63,$J6),"")</f>
        <v/>
      </c>
      <c r="G6" s="150" t="str">
        <f t="array" ref="G6">IF(ISNUMBER($J6),INDEX('Výpočty'!$O$4:$O$63,$J6),"")</f>
        <v/>
      </c>
      <c r="H6" s="152" t="str">
        <f t="array" ref="H6">IF(ISNUMBER($J6),INDEX('Výpočty'!$P$4:$P$63,$J6),"")</f>
        <v/>
      </c>
      <c r="I6" s="116" t="str">
        <f t="array" ref="I6">IF(ISNUMBER($J6),INDEX('Výpočty'!I$4:I$63,$J6),"")</f>
        <v/>
      </c>
      <c r="J6" s="114" t="str">
        <f>'Výpočty'!AA70</f>
        <v>#NUM!</v>
      </c>
      <c r="K6" s="96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55" t="str">
        <f t="array" ref="B7">IF(ISNUMBER($J7),INDEX(Registrace!$G$4:$G$50,$J7),"")</f>
        <v/>
      </c>
      <c r="C7" s="134" t="str">
        <f t="array" ref="C7">IF(ISNUMBER($J7),INDEX('Výpočty'!$F$4:$F$63,$J7),"")</f>
        <v/>
      </c>
      <c r="D7" s="134" t="str">
        <f t="array" ref="D7">IF(ISNUMBER($J7),INDEX('Výpočty'!$G$4:$G$63,$J7),"")</f>
        <v/>
      </c>
      <c r="E7" s="151" t="str">
        <f t="array" ref="E7">IF(ISNUMBER($J7),INDEX('Výpočty'!M$4:M$63,$J7),"")</f>
        <v/>
      </c>
      <c r="F7" s="151" t="str">
        <f t="array" ref="F7">IF(ISNUMBER($J7),INDEX('Výpočty'!$N$4:$N$63,$J7),"")</f>
        <v/>
      </c>
      <c r="G7" s="150" t="str">
        <f t="array" ref="G7">IF(ISNUMBER($J7),INDEX('Výpočty'!$O$4:$O$63,$J7),"")</f>
        <v/>
      </c>
      <c r="H7" s="152" t="str">
        <f t="array" ref="H7">IF(ISNUMBER($J7),INDEX('Výpočty'!$P$4:$P$63,$J7),"")</f>
        <v/>
      </c>
      <c r="I7" s="116" t="str">
        <f t="array" ref="I7">IF(ISNUMBER($J7),INDEX('Výpočty'!I$4:I$63,$J7),"")</f>
        <v/>
      </c>
      <c r="J7" s="114" t="str">
        <f>'Výpočty'!AA71</f>
        <v>#NUM!</v>
      </c>
      <c r="K7" s="96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55" t="str">
        <f t="array" ref="B8">IF(ISNUMBER($J8),INDEX(Registrace!$G$4:$G$50,$J8),"")</f>
        <v/>
      </c>
      <c r="C8" s="134" t="str">
        <f t="array" ref="C8">IF(ISNUMBER($J8),INDEX('Výpočty'!$F$4:$F$63,$J8),"")</f>
        <v/>
      </c>
      <c r="D8" s="134" t="str">
        <f t="array" ref="D8">IF(ISNUMBER($J8),INDEX('Výpočty'!$G$4:$G$63,$J8),"")</f>
        <v/>
      </c>
      <c r="E8" s="151" t="str">
        <f t="array" ref="E8">IF(ISNUMBER($J8),INDEX('Výpočty'!M$4:M$63,$J8),"")</f>
        <v/>
      </c>
      <c r="F8" s="151" t="str">
        <f t="array" ref="F8">IF(ISNUMBER($J8),INDEX('Výpočty'!$N$4:$N$63,$J8),"")</f>
        <v/>
      </c>
      <c r="G8" s="150" t="str">
        <f t="array" ref="G8">IF(ISNUMBER($J8),INDEX('Výpočty'!$O$4:$O$63,$J8),"")</f>
        <v/>
      </c>
      <c r="H8" s="152" t="str">
        <f t="array" ref="H8">IF(ISNUMBER($J8),INDEX('Výpočty'!$P$4:$P$63,$J8),"")</f>
        <v/>
      </c>
      <c r="I8" s="116" t="str">
        <f t="array" ref="I8">IF(ISNUMBER($J8),INDEX('Výpočty'!I$4:I$63,$J8),"")</f>
        <v/>
      </c>
      <c r="J8" s="114" t="str">
        <f>'Výpočty'!AA72</f>
        <v>#NUM!</v>
      </c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55" t="str">
        <f t="array" ref="B9">IF(ISNUMBER($J9),INDEX(Registrace!$G$4:$G$50,$J9),"")</f>
        <v/>
      </c>
      <c r="C9" s="134" t="str">
        <f t="array" ref="C9">IF(ISNUMBER($J9),INDEX('Výpočty'!$F$4:$F$63,$J9),"")</f>
        <v/>
      </c>
      <c r="D9" s="134" t="str">
        <f t="array" ref="D9">IF(ISNUMBER($J9),INDEX('Výpočty'!$G$4:$G$63,$J9),"")</f>
        <v/>
      </c>
      <c r="E9" s="151" t="str">
        <f t="array" ref="E9">IF(ISNUMBER($J9),INDEX('Výpočty'!M$4:M$63,$J9),"")</f>
        <v/>
      </c>
      <c r="F9" s="151" t="str">
        <f t="array" ref="F9">IF(ISNUMBER($J9),INDEX('Výpočty'!$N$4:$N$63,$J9),"")</f>
        <v/>
      </c>
      <c r="G9" s="150" t="str">
        <f t="array" ref="G9">IF(ISNUMBER($J9),INDEX('Výpočty'!$O$4:$O$63,$J9),"")</f>
        <v/>
      </c>
      <c r="H9" s="152" t="str">
        <f t="array" ref="H9">IF(ISNUMBER($J9),INDEX('Výpočty'!$P$4:$P$63,$J9),"")</f>
        <v/>
      </c>
      <c r="I9" s="116" t="str">
        <f t="array" ref="I9">IF(ISNUMBER($J9),INDEX('Výpočty'!I$4:I$63,$J9),"")</f>
        <v/>
      </c>
      <c r="J9" s="114" t="str">
        <f>'Výpočty'!AA73</f>
        <v>#NUM!</v>
      </c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55" t="str">
        <f t="array" ref="B10">IF(ISNUMBER($J10),INDEX(Registrace!$G$4:$G$50,$J10),"")</f>
        <v/>
      </c>
      <c r="C10" s="134" t="str">
        <f t="array" ref="C10">IF(ISNUMBER($J10),INDEX('Výpočty'!$F$4:$F$63,$J10),"")</f>
        <v/>
      </c>
      <c r="D10" s="134" t="str">
        <f t="array" ref="D10">IF(ISNUMBER($J10),INDEX('Výpočty'!$G$4:$G$63,$J10),"")</f>
        <v/>
      </c>
      <c r="E10" s="151" t="str">
        <f t="array" ref="E10">IF(ISNUMBER($J10),INDEX('Výpočty'!M$4:M$63,$J10),"")</f>
        <v/>
      </c>
      <c r="F10" s="151" t="str">
        <f t="array" ref="F10">IF(ISNUMBER($J10),INDEX('Výpočty'!$N$4:$N$63,$J10),"")</f>
        <v/>
      </c>
      <c r="G10" s="150" t="str">
        <f t="array" ref="G10">IF(ISNUMBER($J10),INDEX('Výpočty'!$O$4:$O$63,$J10),"")</f>
        <v/>
      </c>
      <c r="H10" s="152" t="str">
        <f t="array" ref="H10">IF(ISNUMBER($J10),INDEX('Výpočty'!$P$4:$P$63,$J10),"")</f>
        <v/>
      </c>
      <c r="I10" s="116" t="str">
        <f t="array" ref="I10">IF(ISNUMBER($J10),INDEX('Výpočty'!I$4:I$63,$J10),"")</f>
        <v/>
      </c>
      <c r="J10" s="114" t="str">
        <f>'Výpočty'!AA74</f>
        <v>#NUM!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55" t="str">
        <f t="array" ref="B11">IF(ISNUMBER($J11),INDEX(Registrace!$G$4:$G$50,$J11),"")</f>
        <v/>
      </c>
      <c r="C11" s="134" t="str">
        <f t="array" ref="C11">IF(ISNUMBER($J11),INDEX('Výpočty'!$F$4:$F$63,$J11),"")</f>
        <v/>
      </c>
      <c r="D11" s="134" t="str">
        <f t="array" ref="D11">IF(ISNUMBER($J11),INDEX('Výpočty'!$G$4:$G$63,$J11),"")</f>
        <v/>
      </c>
      <c r="E11" s="151" t="str">
        <f t="array" ref="E11">IF(ISNUMBER($J11),INDEX('Výpočty'!M$4:M$63,$J11),"")</f>
        <v/>
      </c>
      <c r="F11" s="151" t="str">
        <f t="array" ref="F11">IF(ISNUMBER($J11),INDEX('Výpočty'!$N$4:$N$63,$J11),"")</f>
        <v/>
      </c>
      <c r="G11" s="150" t="str">
        <f t="array" ref="G11">IF(ISNUMBER($J11),INDEX('Výpočty'!$O$4:$O$63,$J11),"")</f>
        <v/>
      </c>
      <c r="H11" s="152" t="str">
        <f t="array" ref="H11">IF(ISNUMBER($J11),INDEX('Výpočty'!$P$4:$P$63,$J11),"")</f>
        <v/>
      </c>
      <c r="I11" s="116" t="str">
        <f t="array" ref="I11">IF(ISNUMBER($J11),INDEX('Výpočty'!I$4:I$63,$J11),"")</f>
        <v/>
      </c>
      <c r="J11" s="114" t="str">
        <f>'Výpočty'!AA75</f>
        <v>#NUM!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55" t="str">
        <f t="array" ref="B12">IF(ISNUMBER($J12),INDEX(Registrace!$G$4:$G$50,$J12),"")</f>
        <v/>
      </c>
      <c r="C12" s="134" t="str">
        <f t="array" ref="C12">IF(ISNUMBER($J12),INDEX('Výpočty'!$F$4:$F$63,$J12),"")</f>
        <v/>
      </c>
      <c r="D12" s="134" t="str">
        <f t="array" ref="D12">IF(ISNUMBER($J12),INDEX('Výpočty'!$G$4:$G$63,$J12),"")</f>
        <v/>
      </c>
      <c r="E12" s="151" t="str">
        <f t="array" ref="E12">IF(ISNUMBER($J12),INDEX('Výpočty'!M$4:M$63,$J12),"")</f>
        <v/>
      </c>
      <c r="F12" s="151" t="str">
        <f t="array" ref="F12">IF(ISNUMBER($J12),INDEX('Výpočty'!$N$4:$N$63,$J12),"")</f>
        <v/>
      </c>
      <c r="G12" s="150" t="str">
        <f t="array" ref="G12">IF(ISNUMBER($J12),INDEX('Výpočty'!$O$4:$O$63,$J12),"")</f>
        <v/>
      </c>
      <c r="H12" s="152" t="str">
        <f t="array" ref="H12">IF(ISNUMBER($J12),INDEX('Výpočty'!$P$4:$P$63,$J12),"")</f>
        <v/>
      </c>
      <c r="I12" s="116" t="str">
        <f t="array" ref="I12">IF(ISNUMBER($J12),INDEX('Výpočty'!I$4:I$63,$J12),"")</f>
        <v/>
      </c>
      <c r="J12" s="114" t="str">
        <f>'Výpočty'!AA76</f>
        <v>#NUM!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55" t="str">
        <f t="array" ref="B13">IF(ISNUMBER($J13),INDEX(Registrace!$G$4:$G$50,$J13),"")</f>
        <v/>
      </c>
      <c r="C13" s="134" t="str">
        <f t="array" ref="C13">IF(ISNUMBER($J13),INDEX('Výpočty'!$F$4:$F$63,$J13),"")</f>
        <v/>
      </c>
      <c r="D13" s="134" t="str">
        <f t="array" ref="D13">IF(ISNUMBER($J13),INDEX('Výpočty'!$G$4:$G$63,$J13),"")</f>
        <v/>
      </c>
      <c r="E13" s="151" t="str">
        <f t="array" ref="E13">IF(ISNUMBER($J13),INDEX('Výpočty'!M$4:M$63,$J13),"")</f>
        <v/>
      </c>
      <c r="F13" s="151" t="str">
        <f t="array" ref="F13">IF(ISNUMBER($J13),INDEX('Výpočty'!$N$4:$N$63,$J13),"")</f>
        <v/>
      </c>
      <c r="G13" s="150" t="str">
        <f t="array" ref="G13">IF(ISNUMBER($J13),INDEX('Výpočty'!$O$4:$O$63,$J13),"")</f>
        <v/>
      </c>
      <c r="H13" s="152" t="str">
        <f t="array" ref="H13">IF(ISNUMBER($J13),INDEX('Výpočty'!$P$4:$P$63,$J13),"")</f>
        <v/>
      </c>
      <c r="I13" s="116" t="str">
        <f t="array" ref="I13">IF(ISNUMBER($J13),INDEX('Výpočty'!I$4:I$63,$J13),"")</f>
        <v/>
      </c>
      <c r="J13" s="114" t="str">
        <f>'Výpočty'!AA77</f>
        <v>#NUM!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55" t="str">
        <f t="array" ref="B14">IF(ISNUMBER($J14),INDEX(Registrace!$G$4:$G$50,$J14),"")</f>
        <v/>
      </c>
      <c r="C14" s="134" t="str">
        <f t="array" ref="C14">IF(ISNUMBER($J14),INDEX('Výpočty'!$F$4:$F$63,$J14),"")</f>
        <v/>
      </c>
      <c r="D14" s="134" t="str">
        <f t="array" ref="D14">IF(ISNUMBER($J14),INDEX('Výpočty'!$G$4:$G$63,$J14),"")</f>
        <v/>
      </c>
      <c r="E14" s="151" t="str">
        <f t="array" ref="E14">IF(ISNUMBER($J14),INDEX('Výpočty'!M$4:M$63,$J14),"")</f>
        <v/>
      </c>
      <c r="F14" s="151" t="str">
        <f t="array" ref="F14">IF(ISNUMBER($J14),INDEX('Výpočty'!$N$4:$N$63,$J14),"")</f>
        <v/>
      </c>
      <c r="G14" s="150" t="str">
        <f t="array" ref="G14">IF(ISNUMBER($J14),INDEX('Výpočty'!$O$4:$O$63,$J14),"")</f>
        <v/>
      </c>
      <c r="H14" s="152" t="str">
        <f t="array" ref="H14">IF(ISNUMBER($J14),INDEX('Výpočty'!$P$4:$P$63,$J14),"")</f>
        <v/>
      </c>
      <c r="I14" s="116" t="str">
        <f t="array" ref="I14">IF(ISNUMBER($J14),INDEX('Výpočty'!I$4:I$63,$J14),"")</f>
        <v/>
      </c>
      <c r="J14" s="114" t="str">
        <f>'Výpočty'!AA78</f>
        <v>#NUM!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55" t="str">
        <f t="array" ref="B15">IF(ISNUMBER($J15),INDEX(Registrace!$G$4:$G$50,$J15),"")</f>
        <v/>
      </c>
      <c r="C15" s="134" t="str">
        <f t="array" ref="C15">IF(ISNUMBER($J15),INDEX('Výpočty'!$F$4:$F$63,$J15),"")</f>
        <v/>
      </c>
      <c r="D15" s="134" t="str">
        <f t="array" ref="D15">IF(ISNUMBER($J15),INDEX('Výpočty'!$G$4:$G$63,$J15),"")</f>
        <v/>
      </c>
      <c r="E15" s="151" t="str">
        <f t="array" ref="E15">IF(ISNUMBER($J15),INDEX('Výpočty'!M$4:M$63,$J15),"")</f>
        <v/>
      </c>
      <c r="F15" s="151" t="str">
        <f t="array" ref="F15">IF(ISNUMBER($J15),INDEX('Výpočty'!$N$4:$N$63,$J15),"")</f>
        <v/>
      </c>
      <c r="G15" s="150" t="str">
        <f t="array" ref="G15">IF(ISNUMBER($J15),INDEX('Výpočty'!$O$4:$O$63,$J15),"")</f>
        <v/>
      </c>
      <c r="H15" s="152" t="str">
        <f t="array" ref="H15">IF(ISNUMBER($J15),INDEX('Výpočty'!$P$4:$P$63,$J15),"")</f>
        <v/>
      </c>
      <c r="I15" s="116" t="str">
        <f t="array" ref="I15">IF(ISNUMBER($J15),INDEX('Výpočty'!I$4:I$63,$J15),"")</f>
        <v/>
      </c>
      <c r="J15" s="114" t="str">
        <f>'Výpočty'!AA79</f>
        <v>#NUM!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55" t="str">
        <f t="array" ref="B16">IF(ISNUMBER($J16),INDEX(Registrace!$G$4:$G$50,$J16),"")</f>
        <v/>
      </c>
      <c r="C16" s="134" t="str">
        <f t="array" ref="C16">IF(ISNUMBER($J16),INDEX('Výpočty'!$F$4:$F$63,$J16),"")</f>
        <v/>
      </c>
      <c r="D16" s="134" t="str">
        <f t="array" ref="D16">IF(ISNUMBER($J16),INDEX('Výpočty'!$G$4:$G$63,$J16),"")</f>
        <v/>
      </c>
      <c r="E16" s="151" t="str">
        <f t="array" ref="E16">IF(ISNUMBER($J16),INDEX('Výpočty'!M$4:M$63,$J16),"")</f>
        <v/>
      </c>
      <c r="F16" s="151" t="str">
        <f t="array" ref="F16">IF(ISNUMBER($J16),INDEX('Výpočty'!$N$4:$N$63,$J16),"")</f>
        <v/>
      </c>
      <c r="G16" s="150" t="str">
        <f t="array" ref="G16">IF(ISNUMBER($J16),INDEX('Výpočty'!$O$4:$O$63,$J16),"")</f>
        <v/>
      </c>
      <c r="H16" s="152" t="str">
        <f t="array" ref="H16">IF(ISNUMBER($J16),INDEX('Výpočty'!$P$4:$P$63,$J16),"")</f>
        <v/>
      </c>
      <c r="I16" s="116" t="str">
        <f t="array" ref="I16">IF(ISNUMBER($J16),INDEX('Výpočty'!I$4:I$63,$J16),"")</f>
        <v/>
      </c>
      <c r="J16" s="114" t="str">
        <f>'Výpočty'!AA80</f>
        <v>#NUM!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ht="15.75" customHeight="1">
      <c r="A17" s="108">
        <v>14.0</v>
      </c>
      <c r="B17" s="155" t="str">
        <f t="array" ref="B17">IF(ISNUMBER($J17),INDEX(Registrace!$G$4:$G$50,$J17),"")</f>
        <v/>
      </c>
      <c r="C17" s="134" t="str">
        <f t="array" ref="C17">IF(ISNUMBER($J17),INDEX('Výpočty'!$F$4:$F$63,$J17),"")</f>
        <v/>
      </c>
      <c r="D17" s="134" t="str">
        <f t="array" ref="D17">IF(ISNUMBER($J17),INDEX('Výpočty'!$G$4:$G$63,$J17),"")</f>
        <v/>
      </c>
      <c r="E17" s="151" t="str">
        <f t="array" ref="E17">IF(ISNUMBER($J17),INDEX('Výpočty'!M$4:M$63,$J17),"")</f>
        <v/>
      </c>
      <c r="F17" s="151" t="str">
        <f t="array" ref="F17">IF(ISNUMBER($J17),INDEX('Výpočty'!$N$4:$N$63,$J17),"")</f>
        <v/>
      </c>
      <c r="G17" s="150" t="str">
        <f t="array" ref="G17">IF(ISNUMBER($J17),INDEX('Výpočty'!$O$4:$O$63,$J17),"")</f>
        <v/>
      </c>
      <c r="H17" s="152" t="str">
        <f t="array" ref="H17">IF(ISNUMBER($J17),INDEX('Výpočty'!$P$4:$P$63,$J17),"")</f>
        <v/>
      </c>
      <c r="I17" s="116" t="str">
        <f t="array" ref="I17">IF(ISNUMBER($J17),INDEX('Výpočty'!I$4:I$63,$J17),"")</f>
        <v/>
      </c>
      <c r="J17" s="114" t="str">
        <f>'Výpočty'!AA81</f>
        <v>#NUM!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ht="15.75" customHeight="1">
      <c r="A18" s="108">
        <v>15.0</v>
      </c>
      <c r="B18" s="155" t="str">
        <f t="array" ref="B18">IF(ISNUMBER($J18),INDEX(Registrace!$G$4:$G$50,$J18),"")</f>
        <v/>
      </c>
      <c r="C18" s="134" t="str">
        <f t="array" ref="C18">IF(ISNUMBER($J18),INDEX('Výpočty'!$F$4:$F$63,$J18),"")</f>
        <v/>
      </c>
      <c r="D18" s="134" t="str">
        <f t="array" ref="D18">IF(ISNUMBER($J18),INDEX('Výpočty'!$G$4:$G$63,$J18),"")</f>
        <v/>
      </c>
      <c r="E18" s="151" t="str">
        <f t="array" ref="E18">IF(ISNUMBER($J18),INDEX('Výpočty'!M$4:M$63,$J18),"")</f>
        <v/>
      </c>
      <c r="F18" s="151" t="str">
        <f t="array" ref="F18">IF(ISNUMBER($J18),INDEX('Výpočty'!$N$4:$N$63,$J18),"")</f>
        <v/>
      </c>
      <c r="G18" s="150" t="str">
        <f t="array" ref="G18">IF(ISNUMBER($J18),INDEX('Výpočty'!$O$4:$O$63,$J18),"")</f>
        <v/>
      </c>
      <c r="H18" s="152" t="str">
        <f t="array" ref="H18">IF(ISNUMBER($J18),INDEX('Výpočty'!$P$4:$P$63,$J18),"")</f>
        <v/>
      </c>
      <c r="I18" s="116" t="str">
        <f t="array" ref="I18">IF(ISNUMBER($J18),INDEX('Výpočty'!I$4:I$63,$J18),"")</f>
        <v/>
      </c>
      <c r="J18" s="114" t="str">
        <f>'Výpočty'!AA82</f>
        <v>#NUM!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ht="15.75" customHeight="1">
      <c r="A19" s="108">
        <v>16.0</v>
      </c>
      <c r="B19" s="155" t="str">
        <f t="array" ref="B19">IF(ISNUMBER($J19),INDEX(Registrace!$G$4:$G$50,$J19),"")</f>
        <v/>
      </c>
      <c r="C19" s="134" t="str">
        <f t="array" ref="C19">IF(ISNUMBER($J19),INDEX('Výpočty'!$F$4:$F$63,$J19),"")</f>
        <v/>
      </c>
      <c r="D19" s="134" t="str">
        <f t="array" ref="D19">IF(ISNUMBER($J19),INDEX('Výpočty'!$G$4:$G$63,$J19),"")</f>
        <v/>
      </c>
      <c r="E19" s="151" t="str">
        <f t="array" ref="E19">IF(ISNUMBER($J19),INDEX('Výpočty'!M$4:M$63,$J19),"")</f>
        <v/>
      </c>
      <c r="F19" s="151" t="str">
        <f t="array" ref="F19">IF(ISNUMBER($J19),INDEX('Výpočty'!$N$4:$N$63,$J19),"")</f>
        <v/>
      </c>
      <c r="G19" s="150" t="str">
        <f t="array" ref="G19">IF(ISNUMBER($J19),INDEX('Výpočty'!$O$4:$O$63,$J19),"")</f>
        <v/>
      </c>
      <c r="H19" s="152" t="str">
        <f t="array" ref="H19">IF(ISNUMBER($J19),INDEX('Výpočty'!$P$4:$P$63,$J19),"")</f>
        <v/>
      </c>
      <c r="I19" s="116" t="str">
        <f t="array" ref="I19">IF(ISNUMBER($J19),INDEX('Výpočty'!I$4:I$63,$J19),"")</f>
        <v/>
      </c>
      <c r="J19" s="114" t="str">
        <f>'Výpočty'!AA83</f>
        <v>#NUM!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15.75" customHeight="1">
      <c r="A20" s="108">
        <v>17.0</v>
      </c>
      <c r="B20" s="155" t="str">
        <f t="array" ref="B20">IF(ISNUMBER($J20),INDEX(Registrace!$G$4:$G$50,$J20),"")</f>
        <v/>
      </c>
      <c r="C20" s="134" t="str">
        <f t="array" ref="C20">IF(ISNUMBER($J20),INDEX('Výpočty'!$F$4:$F$63,$J20),"")</f>
        <v/>
      </c>
      <c r="D20" s="134" t="str">
        <f t="array" ref="D20">IF(ISNUMBER($J20),INDEX('Výpočty'!$G$4:$G$63,$J20),"")</f>
        <v/>
      </c>
      <c r="E20" s="151" t="str">
        <f t="array" ref="E20">IF(ISNUMBER($J20),INDEX('Výpočty'!M$4:M$63,$J20),"")</f>
        <v/>
      </c>
      <c r="F20" s="151" t="str">
        <f t="array" ref="F20">IF(ISNUMBER($J20),INDEX('Výpočty'!$N$4:$N$63,$J20),"")</f>
        <v/>
      </c>
      <c r="G20" s="150" t="str">
        <f t="array" ref="G20">IF(ISNUMBER($J20),INDEX('Výpočty'!$O$4:$O$63,$J20),"")</f>
        <v/>
      </c>
      <c r="H20" s="152" t="str">
        <f t="array" ref="H20">IF(ISNUMBER($J20),INDEX('Výpočty'!$P$4:$P$63,$J20),"")</f>
        <v/>
      </c>
      <c r="I20" s="116" t="str">
        <f t="array" ref="I20">IF(ISNUMBER($J20),INDEX('Výpočty'!I$4:I$63,$J20),"")</f>
        <v/>
      </c>
      <c r="J20" s="114" t="str">
        <f>'Výpočty'!AA84</f>
        <v>#NUM!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ht="15.75" customHeight="1">
      <c r="A21" s="108">
        <v>18.0</v>
      </c>
      <c r="B21" s="155" t="str">
        <f t="array" ref="B21">IF(ISNUMBER($J21),INDEX(Registrace!$G$4:$G$50,$J21),"")</f>
        <v/>
      </c>
      <c r="C21" s="134" t="str">
        <f t="array" ref="C21">IF(ISNUMBER($J21),INDEX('Výpočty'!$F$4:$F$63,$J21),"")</f>
        <v/>
      </c>
      <c r="D21" s="134" t="str">
        <f t="array" ref="D21">IF(ISNUMBER($J21),INDEX('Výpočty'!$G$4:$G$63,$J21),"")</f>
        <v/>
      </c>
      <c r="E21" s="151" t="str">
        <f t="array" ref="E21">IF(ISNUMBER($J21),INDEX('Výpočty'!M$4:M$63,$J21),"")</f>
        <v/>
      </c>
      <c r="F21" s="151" t="str">
        <f t="array" ref="F21">IF(ISNUMBER($J21),INDEX('Výpočty'!$N$4:$N$63,$J21),"")</f>
        <v/>
      </c>
      <c r="G21" s="150" t="str">
        <f t="array" ref="G21">IF(ISNUMBER($J21),INDEX('Výpočty'!$O$4:$O$63,$J21),"")</f>
        <v/>
      </c>
      <c r="H21" s="152" t="str">
        <f t="array" ref="H21">IF(ISNUMBER($J21),INDEX('Výpočty'!$P$4:$P$63,$J21),"")</f>
        <v/>
      </c>
      <c r="I21" s="116" t="str">
        <f t="array" ref="I21">IF(ISNUMBER($J21),INDEX('Výpočty'!I$4:I$63,$J21),"")</f>
        <v/>
      </c>
      <c r="J21" s="114" t="str">
        <f>'Výpočty'!AA85</f>
        <v>#NUM!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15.75" customHeight="1">
      <c r="A22" s="108">
        <v>19.0</v>
      </c>
      <c r="B22" s="155" t="str">
        <f t="array" ref="B22">IF(ISNUMBER($J22),INDEX(Registrace!$G$4:$G$50,$J22),"")</f>
        <v/>
      </c>
      <c r="C22" s="134" t="str">
        <f t="array" ref="C22">IF(ISNUMBER($J22),INDEX('Výpočty'!$F$4:$F$63,$J22),"")</f>
        <v/>
      </c>
      <c r="D22" s="134" t="str">
        <f t="array" ref="D22">IF(ISNUMBER($J22),INDEX('Výpočty'!$G$4:$G$63,$J22),"")</f>
        <v/>
      </c>
      <c r="E22" s="151" t="str">
        <f t="array" ref="E22">IF(ISNUMBER($J22),INDEX('Výpočty'!M$4:M$63,$J22),"")</f>
        <v/>
      </c>
      <c r="F22" s="151" t="str">
        <f t="array" ref="F22">IF(ISNUMBER($J22),INDEX('Výpočty'!$N$4:$N$63,$J22),"")</f>
        <v/>
      </c>
      <c r="G22" s="150" t="str">
        <f t="array" ref="G22">IF(ISNUMBER($J22),INDEX('Výpočty'!$O$4:$O$63,$J22),"")</f>
        <v/>
      </c>
      <c r="H22" s="152" t="str">
        <f t="array" ref="H22">IF(ISNUMBER($J22),INDEX('Výpočty'!$P$4:$P$63,$J22),"")</f>
        <v/>
      </c>
      <c r="I22" s="116" t="str">
        <f t="array" ref="I22">IF(ISNUMBER($J22),INDEX('Výpočty'!I$4:I$63,$J22),"")</f>
        <v/>
      </c>
      <c r="J22" s="114" t="str">
        <f>'Výpočty'!AA86</f>
        <v>#NUM!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ht="15.75" customHeight="1">
      <c r="A23" s="108">
        <v>20.0</v>
      </c>
      <c r="B23" s="155" t="str">
        <f t="array" ref="B23">IF(ISNUMBER($J23),INDEX(Registrace!$G$4:$G$50,$J23),"")</f>
        <v/>
      </c>
      <c r="C23" s="134" t="str">
        <f t="array" ref="C23">IF(ISNUMBER($J23),INDEX('Výpočty'!$F$4:$F$63,$J23),"")</f>
        <v/>
      </c>
      <c r="D23" s="134" t="str">
        <f t="array" ref="D23">IF(ISNUMBER($J23),INDEX('Výpočty'!$G$4:$G$63,$J23),"")</f>
        <v/>
      </c>
      <c r="E23" s="151" t="str">
        <f t="array" ref="E23">IF(ISNUMBER($J23),INDEX('Výpočty'!M$4:M$63,$J23),"")</f>
        <v/>
      </c>
      <c r="F23" s="151" t="str">
        <f t="array" ref="F23">IF(ISNUMBER($J23),INDEX('Výpočty'!$N$4:$N$63,$J23),"")</f>
        <v/>
      </c>
      <c r="G23" s="150" t="str">
        <f t="array" ref="G23">IF(ISNUMBER($J23),INDEX('Výpočty'!$O$4:$O$63,$J23),"")</f>
        <v/>
      </c>
      <c r="H23" s="152" t="str">
        <f t="array" ref="H23">IF(ISNUMBER($J23),INDEX('Výpočty'!$P$4:$P$63,$J23),"")</f>
        <v/>
      </c>
      <c r="I23" s="116" t="str">
        <f t="array" ref="I23">IF(ISNUMBER($J23),INDEX('Výpočty'!I$4:I$63,$J23),"")</f>
        <v/>
      </c>
      <c r="J23" s="114" t="str">
        <f>'Výpočty'!AA87</f>
        <v>#NUM!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15.75" customHeight="1">
      <c r="A24" s="108">
        <v>21.0</v>
      </c>
      <c r="B24" s="155" t="str">
        <f t="array" ref="B24">IF(ISNUMBER($J24),INDEX(Registrace!$G$4:$G$50,$J24),"")</f>
        <v/>
      </c>
      <c r="C24" s="134" t="str">
        <f t="array" ref="C24">IF(ISNUMBER($J24),INDEX('Výpočty'!$F$4:$F$63,$J24),"")</f>
        <v/>
      </c>
      <c r="D24" s="134" t="str">
        <f t="array" ref="D24">IF(ISNUMBER($J24),INDEX('Výpočty'!$G$4:$G$63,$J24),"")</f>
        <v/>
      </c>
      <c r="E24" s="151" t="str">
        <f t="array" ref="E24">IF(ISNUMBER($J24),INDEX('Výpočty'!M$4:M$63,$J24),"")</f>
        <v/>
      </c>
      <c r="F24" s="151" t="str">
        <f t="array" ref="F24">IF(ISNUMBER($J24),INDEX('Výpočty'!$N$4:$N$63,$J24),"")</f>
        <v/>
      </c>
      <c r="G24" s="150" t="str">
        <f t="array" ref="G24">IF(ISNUMBER($J24),INDEX('Výpočty'!$O$4:$O$63,$J24),"")</f>
        <v/>
      </c>
      <c r="H24" s="152" t="str">
        <f t="array" ref="H24">IF(ISNUMBER($J24),INDEX('Výpočty'!$P$4:$P$63,$J24),"")</f>
        <v/>
      </c>
      <c r="I24" s="116" t="str">
        <f t="array" ref="I24">IF(ISNUMBER($J24),INDEX('Výpočty'!I$4:I$63,$J24),"")</f>
        <v/>
      </c>
      <c r="J24" s="114" t="str">
        <f>'Výpočty'!AA88</f>
        <v>#NUM!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15.75" customHeight="1">
      <c r="A25" s="108">
        <v>22.0</v>
      </c>
      <c r="B25" s="155" t="str">
        <f t="array" ref="B25">IF(ISNUMBER($J25),INDEX(Registrace!$G$4:$G$50,$J25),"")</f>
        <v/>
      </c>
      <c r="C25" s="134" t="str">
        <f t="array" ref="C25">IF(ISNUMBER($J25),INDEX('Výpočty'!$F$4:$F$63,$J25),"")</f>
        <v/>
      </c>
      <c r="D25" s="134" t="str">
        <f t="array" ref="D25">IF(ISNUMBER($J25),INDEX('Výpočty'!$G$4:$G$63,$J25),"")</f>
        <v/>
      </c>
      <c r="E25" s="151" t="str">
        <f t="array" ref="E25">IF(ISNUMBER($J25),INDEX('Výpočty'!M$4:M$63,$J25),"")</f>
        <v/>
      </c>
      <c r="F25" s="151" t="str">
        <f t="array" ref="F25">IF(ISNUMBER($J25),INDEX('Výpočty'!$N$4:$N$63,$J25),"")</f>
        <v/>
      </c>
      <c r="G25" s="150" t="str">
        <f t="array" ref="G25">IF(ISNUMBER($J25),INDEX('Výpočty'!$O$4:$O$63,$J25),"")</f>
        <v/>
      </c>
      <c r="H25" s="152" t="str">
        <f t="array" ref="H25">IF(ISNUMBER($J25),INDEX('Výpočty'!$P$4:$P$63,$J25),"")</f>
        <v/>
      </c>
      <c r="I25" s="116" t="str">
        <f t="array" ref="I25">IF(ISNUMBER($J25),INDEX('Výpočty'!I$4:I$63,$J25),"")</f>
        <v/>
      </c>
      <c r="J25" s="114" t="str">
        <f>'Výpočty'!AA89</f>
        <v>#NUM!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ht="15.75" customHeight="1">
      <c r="A26" s="108">
        <v>23.0</v>
      </c>
      <c r="B26" s="155" t="str">
        <f t="array" ref="B26">IF(ISNUMBER($J26),INDEX(Registrace!$G$4:$G$50,$J26),"")</f>
        <v/>
      </c>
      <c r="C26" s="134" t="str">
        <f t="array" ref="C26">IF(ISNUMBER($J26),INDEX('Výpočty'!$F$4:$F$63,$J26),"")</f>
        <v/>
      </c>
      <c r="D26" s="134" t="str">
        <f t="array" ref="D26">IF(ISNUMBER($J26),INDEX('Výpočty'!$G$4:$G$63,$J26),"")</f>
        <v/>
      </c>
      <c r="E26" s="151" t="str">
        <f t="array" ref="E26">IF(ISNUMBER($J26),INDEX('Výpočty'!M$4:M$63,$J26),"")</f>
        <v/>
      </c>
      <c r="F26" s="151" t="str">
        <f t="array" ref="F26">IF(ISNUMBER($J26),INDEX('Výpočty'!$N$4:$N$63,$J26),"")</f>
        <v/>
      </c>
      <c r="G26" s="150" t="str">
        <f t="array" ref="G26">IF(ISNUMBER($J26),INDEX('Výpočty'!$O$4:$O$63,$J26),"")</f>
        <v/>
      </c>
      <c r="H26" s="152" t="str">
        <f t="array" ref="H26">IF(ISNUMBER($J26),INDEX('Výpočty'!$P$4:$P$63,$J26),"")</f>
        <v/>
      </c>
      <c r="I26" s="116" t="str">
        <f t="array" ref="I26">IF(ISNUMBER($J26),INDEX('Výpočty'!I$4:I$63,$J26),"")</f>
        <v/>
      </c>
      <c r="J26" s="114" t="str">
        <f>'Výpočty'!AA90</f>
        <v>#NUM!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ht="15.75" customHeight="1">
      <c r="A27" s="108">
        <v>24.0</v>
      </c>
      <c r="B27" s="155" t="str">
        <f t="array" ref="B27">IF(ISNUMBER($J27),INDEX(Registrace!$G$4:$G$50,$J27),"")</f>
        <v/>
      </c>
      <c r="C27" s="134" t="str">
        <f t="array" ref="C27">IF(ISNUMBER($J27),INDEX('Výpočty'!$F$4:$F$63,$J27),"")</f>
        <v/>
      </c>
      <c r="D27" s="134" t="str">
        <f t="array" ref="D27">IF(ISNUMBER($J27),INDEX('Výpočty'!$G$4:$G$63,$J27),"")</f>
        <v/>
      </c>
      <c r="E27" s="151" t="str">
        <f t="array" ref="E27">IF(ISNUMBER($J27),INDEX('Výpočty'!M$4:M$63,$J27),"")</f>
        <v/>
      </c>
      <c r="F27" s="151" t="str">
        <f t="array" ref="F27">IF(ISNUMBER($J27),INDEX('Výpočty'!$N$4:$N$63,$J27),"")</f>
        <v/>
      </c>
      <c r="G27" s="150" t="str">
        <f t="array" ref="G27">IF(ISNUMBER($J27),INDEX('Výpočty'!$O$4:$O$63,$J27),"")</f>
        <v/>
      </c>
      <c r="H27" s="152" t="str">
        <f t="array" ref="H27">IF(ISNUMBER($J27),INDEX('Výpočty'!$P$4:$P$63,$J27),"")</f>
        <v/>
      </c>
      <c r="I27" s="116" t="str">
        <f t="array" ref="I27">IF(ISNUMBER($J27),INDEX('Výpočty'!I$4:I$63,$J27),"")</f>
        <v/>
      </c>
      <c r="J27" s="114" t="str">
        <f>'Výpočty'!AA91</f>
        <v>#NUM!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ht="15.75" customHeight="1">
      <c r="A28" s="108">
        <v>25.0</v>
      </c>
      <c r="B28" s="155" t="str">
        <f t="array" ref="B28">IF(ISNUMBER($J28),INDEX(Registrace!$G$4:$G$50,$J28),"")</f>
        <v/>
      </c>
      <c r="C28" s="134" t="str">
        <f t="array" ref="C28">IF(ISNUMBER($J28),INDEX('Výpočty'!$F$4:$F$63,$J28),"")</f>
        <v/>
      </c>
      <c r="D28" s="134" t="str">
        <f t="array" ref="D28">IF(ISNUMBER($J28),INDEX('Výpočty'!$G$4:$G$63,$J28),"")</f>
        <v/>
      </c>
      <c r="E28" s="151" t="str">
        <f t="array" ref="E28">IF(ISNUMBER($J28),INDEX('Výpočty'!M$4:M$63,$J28),"")</f>
        <v/>
      </c>
      <c r="F28" s="151" t="str">
        <f t="array" ref="F28">IF(ISNUMBER($J28),INDEX('Výpočty'!$N$4:$N$63,$J28),"")</f>
        <v/>
      </c>
      <c r="G28" s="150" t="str">
        <f t="array" ref="G28">IF(ISNUMBER($J28),INDEX('Výpočty'!$O$4:$O$63,$J28),"")</f>
        <v/>
      </c>
      <c r="H28" s="152" t="str">
        <f t="array" ref="H28">IF(ISNUMBER($J28),INDEX('Výpočty'!$P$4:$P$63,$J28),"")</f>
        <v/>
      </c>
      <c r="I28" s="116" t="str">
        <f t="array" ref="I28">IF(ISNUMBER($J28),INDEX('Výpočty'!I$4:I$63,$J28),"")</f>
        <v/>
      </c>
      <c r="J28" s="114" t="str">
        <f>'Výpočty'!AA92</f>
        <v>#NUM!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ht="15.75" customHeight="1">
      <c r="A29" s="108">
        <v>26.0</v>
      </c>
      <c r="B29" s="155" t="str">
        <f t="array" ref="B29">IF(ISNUMBER($J29),INDEX(Registrace!$G$4:$G$50,$J29),"")</f>
        <v/>
      </c>
      <c r="C29" s="134" t="str">
        <f t="array" ref="C29">IF(ISNUMBER($J29),INDEX('Výpočty'!$F$4:$F$63,$J29),"")</f>
        <v/>
      </c>
      <c r="D29" s="134" t="str">
        <f t="array" ref="D29">IF(ISNUMBER($J29),INDEX('Výpočty'!$G$4:$G$63,$J29),"")</f>
        <v/>
      </c>
      <c r="E29" s="151" t="str">
        <f t="array" ref="E29">IF(ISNUMBER($J29),INDEX('Výpočty'!M$4:M$63,$J29),"")</f>
        <v/>
      </c>
      <c r="F29" s="151" t="str">
        <f t="array" ref="F29">IF(ISNUMBER($J29),INDEX('Výpočty'!$N$4:$N$63,$J29),"")</f>
        <v/>
      </c>
      <c r="G29" s="150" t="str">
        <f t="array" ref="G29">IF(ISNUMBER($J29),INDEX('Výpočty'!$O$4:$O$63,$J29),"")</f>
        <v/>
      </c>
      <c r="H29" s="152" t="str">
        <f t="array" ref="H29">IF(ISNUMBER($J29),INDEX('Výpočty'!$P$4:$P$63,$J29),"")</f>
        <v/>
      </c>
      <c r="I29" s="116" t="str">
        <f t="array" ref="I29">IF(ISNUMBER($J29),INDEX('Výpočty'!I$4:I$63,$J29),"")</f>
        <v/>
      </c>
      <c r="J29" s="114" t="str">
        <f>'Výpočty'!AA93</f>
        <v>#NUM!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ht="15.75" customHeight="1">
      <c r="A30" s="108">
        <v>27.0</v>
      </c>
      <c r="B30" s="155" t="str">
        <f t="array" ref="B30">IF(ISNUMBER($J30),INDEX(Registrace!$G$4:$G$50,$J30),"")</f>
        <v/>
      </c>
      <c r="C30" s="134" t="str">
        <f t="array" ref="C30">IF(ISNUMBER($J30),INDEX('Výpočty'!$F$4:$F$63,$J30),"")</f>
        <v/>
      </c>
      <c r="D30" s="134" t="str">
        <f t="array" ref="D30">IF(ISNUMBER($J30),INDEX('Výpočty'!$G$4:$G$63,$J30),"")</f>
        <v/>
      </c>
      <c r="E30" s="151" t="str">
        <f t="array" ref="E30">IF(ISNUMBER($J30),INDEX('Výpočty'!M$4:M$63,$J30),"")</f>
        <v/>
      </c>
      <c r="F30" s="151" t="str">
        <f t="array" ref="F30">IF(ISNUMBER($J30),INDEX('Výpočty'!$N$4:$N$63,$J30),"")</f>
        <v/>
      </c>
      <c r="G30" s="150" t="str">
        <f t="array" ref="G30">IF(ISNUMBER($J30),INDEX('Výpočty'!$O$4:$O$63,$J30),"")</f>
        <v/>
      </c>
      <c r="H30" s="152" t="str">
        <f t="array" ref="H30">IF(ISNUMBER($J30),INDEX('Výpočty'!$P$4:$P$63,$J30),"")</f>
        <v/>
      </c>
      <c r="I30" s="116" t="str">
        <f t="array" ref="I30">IF(ISNUMBER($J30),INDEX('Výpočty'!I$4:I$63,$J30),"")</f>
        <v/>
      </c>
      <c r="J30" s="114" t="str">
        <f>'Výpočty'!AA94</f>
        <v>#NUM!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ht="15.75" customHeight="1">
      <c r="A31" s="108">
        <v>28.0</v>
      </c>
      <c r="B31" s="155" t="str">
        <f t="array" ref="B31">IF(ISNUMBER($J31),INDEX(Registrace!$G$4:$G$50,$J31),"")</f>
        <v/>
      </c>
      <c r="C31" s="134" t="str">
        <f t="array" ref="C31">IF(ISNUMBER($J31),INDEX('Výpočty'!$F$4:$F$63,$J31),"")</f>
        <v/>
      </c>
      <c r="D31" s="134" t="str">
        <f t="array" ref="D31">IF(ISNUMBER($J31),INDEX('Výpočty'!$G$4:$G$63,$J31),"")</f>
        <v/>
      </c>
      <c r="E31" s="151" t="str">
        <f t="array" ref="E31">IF(ISNUMBER($J31),INDEX('Výpočty'!M$4:M$63,$J31),"")</f>
        <v/>
      </c>
      <c r="F31" s="151" t="str">
        <f t="array" ref="F31">IF(ISNUMBER($J31),INDEX('Výpočty'!$N$4:$N$63,$J31),"")</f>
        <v/>
      </c>
      <c r="G31" s="150" t="str">
        <f t="array" ref="G31">IF(ISNUMBER($J31),INDEX('Výpočty'!$O$4:$O$63,$J31),"")</f>
        <v/>
      </c>
      <c r="H31" s="152" t="str">
        <f t="array" ref="H31">IF(ISNUMBER($J31),INDEX('Výpočty'!$P$4:$P$63,$J31),"")</f>
        <v/>
      </c>
      <c r="I31" s="116" t="str">
        <f t="array" ref="I31">IF(ISNUMBER($J31),INDEX('Výpočty'!I$4:I$63,$J31),"")</f>
        <v/>
      </c>
      <c r="J31" s="114" t="str">
        <f>'Výpočty'!AA95</f>
        <v>#NUM!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ht="15.75" customHeight="1">
      <c r="A32" s="108">
        <v>29.0</v>
      </c>
      <c r="B32" s="155" t="str">
        <f t="array" ref="B32">IF(ISNUMBER($J32),INDEX(Registrace!$G$4:$G$50,$J32),"")</f>
        <v/>
      </c>
      <c r="C32" s="134" t="str">
        <f t="array" ref="C32">IF(ISNUMBER($J32),INDEX('Výpočty'!$F$4:$F$63,$J32),"")</f>
        <v/>
      </c>
      <c r="D32" s="134" t="str">
        <f t="array" ref="D32">IF(ISNUMBER($J32),INDEX('Výpočty'!$G$4:$G$63,$J32),"")</f>
        <v/>
      </c>
      <c r="E32" s="151" t="str">
        <f t="array" ref="E32">IF(ISNUMBER($J32),INDEX('Výpočty'!M$4:M$63,$J32),"")</f>
        <v/>
      </c>
      <c r="F32" s="151" t="str">
        <f t="array" ref="F32">IF(ISNUMBER($J32),INDEX('Výpočty'!$N$4:$N$63,$J32),"")</f>
        <v/>
      </c>
      <c r="G32" s="150" t="str">
        <f t="array" ref="G32">IF(ISNUMBER($J32),INDEX('Výpočty'!$O$4:$O$63,$J32),"")</f>
        <v/>
      </c>
      <c r="H32" s="152" t="str">
        <f t="array" ref="H32">IF(ISNUMBER($J32),INDEX('Výpočty'!$P$4:$P$63,$J32),"")</f>
        <v/>
      </c>
      <c r="I32" s="116" t="str">
        <f t="array" ref="I32">IF(ISNUMBER($J32),INDEX('Výpočty'!I$4:I$63,$J32),"")</f>
        <v/>
      </c>
      <c r="J32" s="114" t="str">
        <f>'Výpočty'!AA96</f>
        <v>#NUM!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ht="15.75" customHeight="1">
      <c r="A33" s="108">
        <v>30.0</v>
      </c>
      <c r="B33" s="155" t="str">
        <f t="array" ref="B33">IF(ISNUMBER($J33),INDEX(Registrace!$G$4:$G$50,$J33),"")</f>
        <v/>
      </c>
      <c r="C33" s="134" t="str">
        <f t="array" ref="C33">IF(ISNUMBER($J33),INDEX('Výpočty'!$F$4:$F$63,$J33),"")</f>
        <v/>
      </c>
      <c r="D33" s="134" t="str">
        <f t="array" ref="D33">IF(ISNUMBER($J33),INDEX('Výpočty'!$G$4:$G$63,$J33),"")</f>
        <v/>
      </c>
      <c r="E33" s="151" t="str">
        <f t="array" ref="E33">IF(ISNUMBER($J33),INDEX('Výpočty'!M$4:M$63,$J33),"")</f>
        <v/>
      </c>
      <c r="F33" s="151" t="str">
        <f t="array" ref="F33">IF(ISNUMBER($J33),INDEX('Výpočty'!$N$4:$N$63,$J33),"")</f>
        <v/>
      </c>
      <c r="G33" s="150" t="str">
        <f t="array" ref="G33">IF(ISNUMBER($J33),INDEX('Výpočty'!$O$4:$O$63,$J33),"")</f>
        <v/>
      </c>
      <c r="H33" s="152" t="str">
        <f t="array" ref="H33">IF(ISNUMBER($J33),INDEX('Výpočty'!$P$4:$P$63,$J33),"")</f>
        <v/>
      </c>
      <c r="I33" s="116" t="str">
        <f t="array" ref="I33">IF(ISNUMBER($J33),INDEX('Výpočty'!I$4:I$63,$J33),"")</f>
        <v/>
      </c>
      <c r="J33" s="114" t="str">
        <f>'Výpočty'!AA97</f>
        <v>#NUM!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ht="15.75" customHeight="1">
      <c r="A34" s="108">
        <v>31.0</v>
      </c>
      <c r="B34" s="155" t="str">
        <f t="array" ref="B34">IF(ISNUMBER($J34),INDEX(Registrace!$G$4:$G$50,$J34),"")</f>
        <v/>
      </c>
      <c r="C34" s="134" t="str">
        <f t="array" ref="C34">IF(ISNUMBER($J34),INDEX('Výpočty'!$F$4:$F$63,$J34),"")</f>
        <v/>
      </c>
      <c r="D34" s="134" t="str">
        <f t="array" ref="D34">IF(ISNUMBER($J34),INDEX('Výpočty'!$G$4:$G$63,$J34),"")</f>
        <v/>
      </c>
      <c r="E34" s="151" t="str">
        <f t="array" ref="E34">IF(ISNUMBER($J34),INDEX('Výpočty'!M$4:M$63,$J34),"")</f>
        <v/>
      </c>
      <c r="F34" s="151" t="str">
        <f t="array" ref="F34">IF(ISNUMBER($J34),INDEX('Výpočty'!$N$4:$N$63,$J34),"")</f>
        <v/>
      </c>
      <c r="G34" s="150" t="str">
        <f t="array" ref="G34">IF(ISNUMBER($J34),INDEX('Výpočty'!$O$4:$O$63,$J34),"")</f>
        <v/>
      </c>
      <c r="H34" s="152" t="str">
        <f t="array" ref="H34">IF(ISNUMBER($J34),INDEX('Výpočty'!$P$4:$P$63,$J34),"")</f>
        <v/>
      </c>
      <c r="I34" s="116" t="str">
        <f t="array" ref="I34">IF(ISNUMBER($J34),INDEX('Výpočty'!I$4:I$63,$J34),"")</f>
        <v/>
      </c>
      <c r="J34" s="114" t="str">
        <f>'Výpočty'!AA98</f>
        <v>#NUM!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ht="15.75" customHeight="1">
      <c r="A35" s="108">
        <v>32.0</v>
      </c>
      <c r="B35" s="155" t="str">
        <f t="array" ref="B35">IF(ISNUMBER($J35),INDEX(Registrace!$G$4:$G$50,$J35),"")</f>
        <v/>
      </c>
      <c r="C35" s="134" t="str">
        <f t="array" ref="C35">IF(ISNUMBER($J35),INDEX('Výpočty'!$F$4:$F$63,$J35),"")</f>
        <v/>
      </c>
      <c r="D35" s="134" t="str">
        <f t="array" ref="D35">IF(ISNUMBER($J35),INDEX('Výpočty'!$G$4:$G$63,$J35),"")</f>
        <v/>
      </c>
      <c r="E35" s="151" t="str">
        <f t="array" ref="E35">IF(ISNUMBER($J35),INDEX('Výpočty'!M$4:M$63,$J35),"")</f>
        <v/>
      </c>
      <c r="F35" s="151" t="str">
        <f t="array" ref="F35">IF(ISNUMBER($J35),INDEX('Výpočty'!$N$4:$N$63,$J35),"")</f>
        <v/>
      </c>
      <c r="G35" s="150" t="str">
        <f t="array" ref="G35">IF(ISNUMBER($J35),INDEX('Výpočty'!$O$4:$O$63,$J35),"")</f>
        <v/>
      </c>
      <c r="H35" s="152" t="str">
        <f t="array" ref="H35">IF(ISNUMBER($J35),INDEX('Výpočty'!$P$4:$P$63,$J35),"")</f>
        <v/>
      </c>
      <c r="I35" s="116" t="str">
        <f t="array" ref="I35">IF(ISNUMBER($J35),INDEX('Výpočty'!I$4:I$63,$J35),"")</f>
        <v/>
      </c>
      <c r="J35" s="114" t="str">
        <f>'Výpočty'!AA99</f>
        <v>#NUM!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ht="15.75" customHeight="1">
      <c r="A36" s="108">
        <v>33.0</v>
      </c>
      <c r="B36" s="155" t="str">
        <f t="array" ref="B36">IF(ISNUMBER($J36),INDEX(Registrace!$G$4:$G$50,$J36),"")</f>
        <v/>
      </c>
      <c r="C36" s="134" t="str">
        <f t="array" ref="C36">IF(ISNUMBER($J36),INDEX('Výpočty'!$F$4:$F$63,$J36),"")</f>
        <v/>
      </c>
      <c r="D36" s="134" t="str">
        <f t="array" ref="D36">IF(ISNUMBER($J36),INDEX('Výpočty'!$G$4:$G$63,$J36),"")</f>
        <v/>
      </c>
      <c r="E36" s="151" t="str">
        <f t="array" ref="E36">IF(ISNUMBER($J36),INDEX('Výpočty'!M$4:M$63,$J36),"")</f>
        <v/>
      </c>
      <c r="F36" s="151" t="str">
        <f t="array" ref="F36">IF(ISNUMBER($J36),INDEX('Výpočty'!$N$4:$N$63,$J36),"")</f>
        <v/>
      </c>
      <c r="G36" s="150" t="str">
        <f t="array" ref="G36">IF(ISNUMBER($J36),INDEX('Výpočty'!$O$4:$O$63,$J36),"")</f>
        <v/>
      </c>
      <c r="H36" s="152" t="str">
        <f t="array" ref="H36">IF(ISNUMBER($J36),INDEX('Výpočty'!$P$4:$P$63,$J36),"")</f>
        <v/>
      </c>
      <c r="I36" s="116" t="str">
        <f t="array" ref="I36">IF(ISNUMBER($J36),INDEX('Výpočty'!I$4:I$63,$J36),"")</f>
        <v/>
      </c>
      <c r="J36" s="114" t="str">
        <f>'Výpočty'!AA100</f>
        <v>#NUM!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ht="15.75" customHeight="1">
      <c r="A37" s="108">
        <v>34.0</v>
      </c>
      <c r="B37" s="155" t="str">
        <f t="array" ref="B37">IF(ISNUMBER($J37),INDEX(Registrace!$G$4:$G$50,$J37),"")</f>
        <v/>
      </c>
      <c r="C37" s="134" t="str">
        <f t="array" ref="C37">IF(ISNUMBER($J37),INDEX('Výpočty'!$F$4:$F$63,$J37),"")</f>
        <v/>
      </c>
      <c r="D37" s="134" t="str">
        <f t="array" ref="D37">IF(ISNUMBER($J37),INDEX('Výpočty'!$G$4:$G$63,$J37),"")</f>
        <v/>
      </c>
      <c r="E37" s="151" t="str">
        <f t="array" ref="E37">IF(ISNUMBER($J37),INDEX('Výpočty'!M$4:M$63,$J37),"")</f>
        <v/>
      </c>
      <c r="F37" s="151" t="str">
        <f t="array" ref="F37">IF(ISNUMBER($J37),INDEX('Výpočty'!$N$4:$N$63,$J37),"")</f>
        <v/>
      </c>
      <c r="G37" s="150" t="str">
        <f t="array" ref="G37">IF(ISNUMBER($J37),INDEX('Výpočty'!$O$4:$O$63,$J37),"")</f>
        <v/>
      </c>
      <c r="H37" s="152" t="str">
        <f t="array" ref="H37">IF(ISNUMBER($J37),INDEX('Výpočty'!$P$4:$P$63,$J37),"")</f>
        <v/>
      </c>
      <c r="I37" s="116" t="str">
        <f t="array" ref="I37">IF(ISNUMBER($J37),INDEX('Výpočty'!I$4:I$63,$J37),"")</f>
        <v/>
      </c>
      <c r="J37" s="114" t="str">
        <f>'Výpočty'!AA101</f>
        <v>#NUM!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ht="15.75" customHeight="1">
      <c r="A38" s="108">
        <v>35.0</v>
      </c>
      <c r="B38" s="155" t="str">
        <f t="array" ref="B38">IF(ISNUMBER($J38),INDEX(Registrace!$G$4:$G$50,$J38),"")</f>
        <v/>
      </c>
      <c r="C38" s="134" t="str">
        <f t="array" ref="C38">IF(ISNUMBER($J38),INDEX('Výpočty'!$F$4:$F$63,$J38),"")</f>
        <v/>
      </c>
      <c r="D38" s="134" t="str">
        <f t="array" ref="D38">IF(ISNUMBER($J38),INDEX('Výpočty'!$G$4:$G$63,$J38),"")</f>
        <v/>
      </c>
      <c r="E38" s="151" t="str">
        <f t="array" ref="E38">IF(ISNUMBER($J38),INDEX('Výpočty'!M$4:M$63,$J38),"")</f>
        <v/>
      </c>
      <c r="F38" s="151" t="str">
        <f t="array" ref="F38">IF(ISNUMBER($J38),INDEX('Výpočty'!$N$4:$N$63,$J38),"")</f>
        <v/>
      </c>
      <c r="G38" s="150" t="str">
        <f t="array" ref="G38">IF(ISNUMBER($J38),INDEX('Výpočty'!$O$4:$O$63,$J38),"")</f>
        <v/>
      </c>
      <c r="H38" s="152" t="str">
        <f t="array" ref="H38">IF(ISNUMBER($J38),INDEX('Výpočty'!$P$4:$P$63,$J38),"")</f>
        <v/>
      </c>
      <c r="I38" s="116" t="str">
        <f t="array" ref="I38">IF(ISNUMBER($J38),INDEX('Výpočty'!I$4:I$63,$J38),"")</f>
        <v/>
      </c>
      <c r="J38" s="114" t="str">
        <f>'Výpočty'!AA102</f>
        <v>#NUM!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ht="15.75" customHeight="1">
      <c r="A39" s="108">
        <v>36.0</v>
      </c>
      <c r="B39" s="155" t="str">
        <f t="array" ref="B39">IF(ISNUMBER($J39),INDEX(Registrace!$G$4:$G$50,$J39),"")</f>
        <v/>
      </c>
      <c r="C39" s="134" t="str">
        <f t="array" ref="C39">IF(ISNUMBER($J39),INDEX('Výpočty'!$F$4:$F$63,$J39),"")</f>
        <v/>
      </c>
      <c r="D39" s="134" t="str">
        <f t="array" ref="D39">IF(ISNUMBER($J39),INDEX('Výpočty'!$G$4:$G$63,$J39),"")</f>
        <v/>
      </c>
      <c r="E39" s="151" t="str">
        <f t="array" ref="E39">IF(ISNUMBER($J39),INDEX('Výpočty'!M$4:M$63,$J39),"")</f>
        <v/>
      </c>
      <c r="F39" s="151" t="str">
        <f t="array" ref="F39">IF(ISNUMBER($J39),INDEX('Výpočty'!$N$4:$N$63,$J39),"")</f>
        <v/>
      </c>
      <c r="G39" s="150" t="str">
        <f t="array" ref="G39">IF(ISNUMBER($J39),INDEX('Výpočty'!$O$4:$O$63,$J39),"")</f>
        <v/>
      </c>
      <c r="H39" s="152" t="str">
        <f t="array" ref="H39">IF(ISNUMBER($J39),INDEX('Výpočty'!$P$4:$P$63,$J39),"")</f>
        <v/>
      </c>
      <c r="I39" s="116" t="str">
        <f t="array" ref="I39">IF(ISNUMBER($J39),INDEX('Výpočty'!I$4:I$63,$J39),"")</f>
        <v/>
      </c>
      <c r="J39" s="114" t="str">
        <f>'Výpočty'!AA103</f>
        <v>#NUM!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ht="15.75" customHeight="1">
      <c r="A40" s="108">
        <v>37.0</v>
      </c>
      <c r="B40" s="155" t="str">
        <f t="array" ref="B40">IF(ISNUMBER($J40),INDEX(Registrace!$G$4:$G$50,$J40),"")</f>
        <v/>
      </c>
      <c r="C40" s="134" t="str">
        <f t="array" ref="C40">IF(ISNUMBER($J40),INDEX('Výpočty'!$F$4:$F$63,$J40),"")</f>
        <v/>
      </c>
      <c r="D40" s="134" t="str">
        <f t="array" ref="D40">IF(ISNUMBER($J40),INDEX('Výpočty'!$G$4:$G$63,$J40),"")</f>
        <v/>
      </c>
      <c r="E40" s="151" t="str">
        <f t="array" ref="E40">IF(ISNUMBER($J40),INDEX('Výpočty'!M$4:M$63,$J40),"")</f>
        <v/>
      </c>
      <c r="F40" s="151" t="str">
        <f t="array" ref="F40">IF(ISNUMBER($J40),INDEX('Výpočty'!$N$4:$N$63,$J40),"")</f>
        <v/>
      </c>
      <c r="G40" s="150" t="str">
        <f t="array" ref="G40">IF(ISNUMBER($J40),INDEX('Výpočty'!$O$4:$O$63,$J40),"")</f>
        <v/>
      </c>
      <c r="H40" s="152" t="str">
        <f t="array" ref="H40">IF(ISNUMBER($J40),INDEX('Výpočty'!$P$4:$P$63,$J40),"")</f>
        <v/>
      </c>
      <c r="I40" s="116" t="str">
        <f t="array" ref="I40">IF(ISNUMBER($J40),INDEX('Výpočty'!I$4:I$63,$J40),"")</f>
        <v/>
      </c>
      <c r="J40" s="114" t="str">
        <f>'Výpočty'!AA104</f>
        <v>#NUM!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ht="15.75" customHeight="1">
      <c r="A41" s="108">
        <v>38.0</v>
      </c>
      <c r="B41" s="155" t="str">
        <f t="array" ref="B41">IF(ISNUMBER($J41),INDEX(Registrace!$G$4:$G$50,$J41),"")</f>
        <v/>
      </c>
      <c r="C41" s="134" t="str">
        <f t="array" ref="C41">IF(ISNUMBER($J41),INDEX('Výpočty'!$F$4:$F$63,$J41),"")</f>
        <v/>
      </c>
      <c r="D41" s="134" t="str">
        <f t="array" ref="D41">IF(ISNUMBER($J41),INDEX('Výpočty'!$G$4:$G$63,$J41),"")</f>
        <v/>
      </c>
      <c r="E41" s="151" t="str">
        <f t="array" ref="E41">IF(ISNUMBER($J41),INDEX('Výpočty'!M$4:M$63,$J41),"")</f>
        <v/>
      </c>
      <c r="F41" s="151" t="str">
        <f t="array" ref="F41">IF(ISNUMBER($J41),INDEX('Výpočty'!$N$4:$N$63,$J41),"")</f>
        <v/>
      </c>
      <c r="G41" s="150" t="str">
        <f t="array" ref="G41">IF(ISNUMBER($J41),INDEX('Výpočty'!$O$4:$O$63,$J41),"")</f>
        <v/>
      </c>
      <c r="H41" s="152" t="str">
        <f t="array" ref="H41">IF(ISNUMBER($J41),INDEX('Výpočty'!$P$4:$P$63,$J41),"")</f>
        <v/>
      </c>
      <c r="I41" s="116" t="str">
        <f t="array" ref="I41">IF(ISNUMBER($J41),INDEX('Výpočty'!I$4:I$63,$J41),"")</f>
        <v/>
      </c>
      <c r="J41" s="114" t="str">
        <f>'Výpočty'!AA105</f>
        <v>#NUM!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ht="15.75" customHeight="1">
      <c r="A42" s="108">
        <v>39.0</v>
      </c>
      <c r="B42" s="155" t="str">
        <f t="array" ref="B42">IF(ISNUMBER($J42),INDEX(Registrace!$G$4:$G$50,$J42),"")</f>
        <v/>
      </c>
      <c r="C42" s="134" t="str">
        <f t="array" ref="C42">IF(ISNUMBER($J42),INDEX('Výpočty'!$F$4:$F$63,$J42),"")</f>
        <v/>
      </c>
      <c r="D42" s="134" t="str">
        <f t="array" ref="D42">IF(ISNUMBER($J42),INDEX('Výpočty'!$G$4:$G$63,$J42),"")</f>
        <v/>
      </c>
      <c r="E42" s="151" t="str">
        <f t="array" ref="E42">IF(ISNUMBER($J42),INDEX('Výpočty'!M$4:M$63,$J42),"")</f>
        <v/>
      </c>
      <c r="F42" s="151" t="str">
        <f t="array" ref="F42">IF(ISNUMBER($J42),INDEX('Výpočty'!$N$4:$N$63,$J42),"")</f>
        <v/>
      </c>
      <c r="G42" s="150" t="str">
        <f t="array" ref="G42">IF(ISNUMBER($J42),INDEX('Výpočty'!$O$4:$O$63,$J42),"")</f>
        <v/>
      </c>
      <c r="H42" s="152" t="str">
        <f t="array" ref="H42">IF(ISNUMBER($J42),INDEX('Výpočty'!$P$4:$P$63,$J42),"")</f>
        <v/>
      </c>
      <c r="I42" s="116" t="str">
        <f t="array" ref="I42">IF(ISNUMBER($J42),INDEX('Výpočty'!I$4:I$63,$J42),"")</f>
        <v/>
      </c>
      <c r="J42" s="114" t="str">
        <f>'Výpočty'!AA106</f>
        <v>#NUM!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ht="15.75" customHeight="1">
      <c r="A43" s="108">
        <v>40.0</v>
      </c>
      <c r="B43" s="155" t="str">
        <f t="array" ref="B43">IF(ISNUMBER($J43),INDEX(Registrace!$G$4:$G$50,$J43),"")</f>
        <v/>
      </c>
      <c r="C43" s="134" t="str">
        <f t="array" ref="C43">IF(ISNUMBER($J43),INDEX('Výpočty'!$F$4:$F$63,$J43),"")</f>
        <v/>
      </c>
      <c r="D43" s="134" t="str">
        <f t="array" ref="D43">IF(ISNUMBER($J43),INDEX('Výpočty'!$G$4:$G$63,$J43),"")</f>
        <v/>
      </c>
      <c r="E43" s="151" t="str">
        <f t="array" ref="E43">IF(ISNUMBER($J43),INDEX('Výpočty'!M$4:M$63,$J43),"")</f>
        <v/>
      </c>
      <c r="F43" s="151" t="str">
        <f t="array" ref="F43">IF(ISNUMBER($J43),INDEX('Výpočty'!$N$4:$N$63,$J43),"")</f>
        <v/>
      </c>
      <c r="G43" s="150" t="str">
        <f t="array" ref="G43">IF(ISNUMBER($J43),INDEX('Výpočty'!$O$4:$O$63,$J43),"")</f>
        <v/>
      </c>
      <c r="H43" s="152" t="str">
        <f t="array" ref="H43">IF(ISNUMBER($J43),INDEX('Výpočty'!$P$4:$P$63,$J43),"")</f>
        <v/>
      </c>
      <c r="I43" s="116" t="str">
        <f t="array" ref="I43">IF(ISNUMBER($J43),INDEX('Výpočty'!I$4:I$63,$J43),"")</f>
        <v/>
      </c>
      <c r="J43" s="114" t="str">
        <f>'Výpočty'!AA107</f>
        <v>#NUM!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ht="15.75" customHeight="1">
      <c r="A44" s="108">
        <v>41.0</v>
      </c>
      <c r="B44" s="155" t="str">
        <f t="array" ref="B44">IF(ISNUMBER($J44),INDEX(Registrace!$G$4:$G$50,$J44),"")</f>
        <v/>
      </c>
      <c r="C44" s="134" t="str">
        <f t="array" ref="C44">IF(ISNUMBER($J44),INDEX('Výpočty'!$F$4:$F$63,$J44),"")</f>
        <v/>
      </c>
      <c r="D44" s="134" t="str">
        <f t="array" ref="D44">IF(ISNUMBER($J44),INDEX('Výpočty'!$G$4:$G$63,$J44),"")</f>
        <v/>
      </c>
      <c r="E44" s="151" t="str">
        <f t="array" ref="E44">IF(ISNUMBER($J44),INDEX('Výpočty'!M$4:M$63,$J44),"")</f>
        <v/>
      </c>
      <c r="F44" s="151" t="str">
        <f t="array" ref="F44">IF(ISNUMBER($J44),INDEX('Výpočty'!$N$4:$N$63,$J44),"")</f>
        <v/>
      </c>
      <c r="G44" s="150" t="str">
        <f t="array" ref="G44">IF(ISNUMBER($J44),INDEX('Výpočty'!$O$4:$O$63,$J44),"")</f>
        <v/>
      </c>
      <c r="H44" s="152" t="str">
        <f t="array" ref="H44">IF(ISNUMBER($J44),INDEX('Výpočty'!$P$4:$P$63,$J44),"")</f>
        <v/>
      </c>
      <c r="I44" s="116" t="str">
        <f t="array" ref="I44">IF(ISNUMBER($J44),INDEX('Výpočty'!I$4:I$63,$J44),"")</f>
        <v/>
      </c>
      <c r="J44" s="114" t="str">
        <f>'Výpočty'!AA108</f>
        <v>#NUM!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ht="15.75" customHeight="1">
      <c r="A45" s="108">
        <v>42.0</v>
      </c>
      <c r="B45" s="155" t="str">
        <f t="array" ref="B45">IF(ISNUMBER($J45),INDEX(Registrace!$G$4:$G$50,$J45),"")</f>
        <v/>
      </c>
      <c r="C45" s="134" t="str">
        <f t="array" ref="C45">IF(ISNUMBER($J45),INDEX('Výpočty'!$F$4:$F$63,$J45),"")</f>
        <v/>
      </c>
      <c r="D45" s="134" t="str">
        <f t="array" ref="D45">IF(ISNUMBER($J45),INDEX('Výpočty'!$G$4:$G$63,$J45),"")</f>
        <v/>
      </c>
      <c r="E45" s="151" t="str">
        <f t="array" ref="E45">IF(ISNUMBER($J45),INDEX('Výpočty'!M$4:M$63,$J45),"")</f>
        <v/>
      </c>
      <c r="F45" s="151" t="str">
        <f t="array" ref="F45">IF(ISNUMBER($J45),INDEX('Výpočty'!$N$4:$N$63,$J45),"")</f>
        <v/>
      </c>
      <c r="G45" s="150" t="str">
        <f t="array" ref="G45">IF(ISNUMBER($J45),INDEX('Výpočty'!$O$4:$O$63,$J45),"")</f>
        <v/>
      </c>
      <c r="H45" s="152" t="str">
        <f t="array" ref="H45">IF(ISNUMBER($J45),INDEX('Výpočty'!$P$4:$P$63,$J45),"")</f>
        <v/>
      </c>
      <c r="I45" s="116" t="str">
        <f t="array" ref="I45">IF(ISNUMBER($J45),INDEX('Výpočty'!I$4:I$63,$J45),"")</f>
        <v/>
      </c>
      <c r="J45" s="114" t="str">
        <f>'Výpočty'!AA109</f>
        <v>#NUM!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ht="15.75" customHeight="1">
      <c r="A46" s="108">
        <v>43.0</v>
      </c>
      <c r="B46" s="155" t="str">
        <f t="array" ref="B46">IF(ISNUMBER($J46),INDEX(Registrace!$G$4:$G$50,$J46),"")</f>
        <v/>
      </c>
      <c r="C46" s="134" t="str">
        <f t="array" ref="C46">IF(ISNUMBER($J46),INDEX('Výpočty'!$F$4:$F$63,$J46),"")</f>
        <v/>
      </c>
      <c r="D46" s="134" t="str">
        <f t="array" ref="D46">IF(ISNUMBER($J46),INDEX('Výpočty'!$G$4:$G$63,$J46),"")</f>
        <v/>
      </c>
      <c r="E46" s="151" t="str">
        <f t="array" ref="E46">IF(ISNUMBER($J46),INDEX('Výpočty'!M$4:M$63,$J46),"")</f>
        <v/>
      </c>
      <c r="F46" s="151" t="str">
        <f t="array" ref="F46">IF(ISNUMBER($J46),INDEX('Výpočty'!$N$4:$N$63,$J46),"")</f>
        <v/>
      </c>
      <c r="G46" s="150" t="str">
        <f t="array" ref="G46">IF(ISNUMBER($J46),INDEX('Výpočty'!$O$4:$O$63,$J46),"")</f>
        <v/>
      </c>
      <c r="H46" s="152" t="str">
        <f t="array" ref="H46">IF(ISNUMBER($J46),INDEX('Výpočty'!$P$4:$P$63,$J46),"")</f>
        <v/>
      </c>
      <c r="I46" s="116" t="str">
        <f t="array" ref="I46">IF(ISNUMBER($J46),INDEX('Výpočty'!I$4:I$63,$J46),"")</f>
        <v/>
      </c>
      <c r="J46" s="114" t="str">
        <f>'Výpočty'!AA110</f>
        <v>#NUM!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ht="15.75" customHeight="1">
      <c r="A47" s="108">
        <v>44.0</v>
      </c>
      <c r="B47" s="155" t="str">
        <f t="array" ref="B47">IF(ISNUMBER($J47),INDEX(Registrace!$G$4:$G$50,$J47),"")</f>
        <v/>
      </c>
      <c r="C47" s="134" t="str">
        <f t="array" ref="C47">IF(ISNUMBER($J47),INDEX('Výpočty'!$F$4:$F$63,$J47),"")</f>
        <v/>
      </c>
      <c r="D47" s="134" t="str">
        <f t="array" ref="D47">IF(ISNUMBER($J47),INDEX('Výpočty'!$G$4:$G$63,$J47),"")</f>
        <v/>
      </c>
      <c r="E47" s="151" t="str">
        <f t="array" ref="E47">IF(ISNUMBER($J47),INDEX('Výpočty'!M$4:M$63,$J47),"")</f>
        <v/>
      </c>
      <c r="F47" s="151" t="str">
        <f t="array" ref="F47">IF(ISNUMBER($J47),INDEX('Výpočty'!$N$4:$N$63,$J47),"")</f>
        <v/>
      </c>
      <c r="G47" s="150" t="str">
        <f t="array" ref="G47">IF(ISNUMBER($J47),INDEX('Výpočty'!$O$4:$O$63,$J47),"")</f>
        <v/>
      </c>
      <c r="H47" s="152" t="str">
        <f t="array" ref="H47">IF(ISNUMBER($J47),INDEX('Výpočty'!$P$4:$P$63,$J47),"")</f>
        <v/>
      </c>
      <c r="I47" s="116" t="str">
        <f t="array" ref="I47">IF(ISNUMBER($J47),INDEX('Výpočty'!I$4:I$63,$J47),"")</f>
        <v/>
      </c>
      <c r="J47" s="114" t="str">
        <f>'Výpočty'!AA111</f>
        <v>#NUM!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ht="15.75" customHeight="1">
      <c r="A48" s="108">
        <v>45.0</v>
      </c>
      <c r="B48" s="155" t="str">
        <f t="array" ref="B48">IF(ISNUMBER($J48),INDEX(Registrace!$G$4:$G$50,$J48),"")</f>
        <v/>
      </c>
      <c r="C48" s="134" t="str">
        <f t="array" ref="C48">IF(ISNUMBER($J48),INDEX('Výpočty'!$F$4:$F$63,$J48),"")</f>
        <v/>
      </c>
      <c r="D48" s="134" t="str">
        <f t="array" ref="D48">IF(ISNUMBER($J48),INDEX('Výpočty'!$G$4:$G$63,$J48),"")</f>
        <v/>
      </c>
      <c r="E48" s="151" t="str">
        <f t="array" ref="E48">IF(ISNUMBER($J48),INDEX('Výpočty'!M$4:M$63,$J48),"")</f>
        <v/>
      </c>
      <c r="F48" s="151" t="str">
        <f t="array" ref="F48">IF(ISNUMBER($J48),INDEX('Výpočty'!$N$4:$N$63,$J48),"")</f>
        <v/>
      </c>
      <c r="G48" s="150" t="str">
        <f t="array" ref="G48">IF(ISNUMBER($J48),INDEX('Výpočty'!$O$4:$O$63,$J48),"")</f>
        <v/>
      </c>
      <c r="H48" s="152" t="str">
        <f t="array" ref="H48">IF(ISNUMBER($J48),INDEX('Výpočty'!$P$4:$P$63,$J48),"")</f>
        <v/>
      </c>
      <c r="I48" s="116" t="str">
        <f t="array" ref="I48">IF(ISNUMBER($J48),INDEX('Výpočty'!I$4:I$63,$J48),"")</f>
        <v/>
      </c>
      <c r="J48" s="114" t="str">
        <f>'Výpočty'!AA112</f>
        <v>#NUM!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ht="15.75" customHeight="1">
      <c r="A49" s="108">
        <v>46.0</v>
      </c>
      <c r="B49" s="155" t="str">
        <f t="array" ref="B49">IF(ISNUMBER($J49),INDEX(Registrace!$G$4:$G$50,$J49),"")</f>
        <v/>
      </c>
      <c r="C49" s="134" t="str">
        <f t="array" ref="C49">IF(ISNUMBER($J49),INDEX('Výpočty'!$F$4:$F$63,$J49),"")</f>
        <v/>
      </c>
      <c r="D49" s="134" t="str">
        <f t="array" ref="D49">IF(ISNUMBER($J49),INDEX('Výpočty'!$G$4:$G$63,$J49),"")</f>
        <v/>
      </c>
      <c r="E49" s="151" t="str">
        <f t="array" ref="E49">IF(ISNUMBER($J49),INDEX('Výpočty'!M$4:M$63,$J49),"")</f>
        <v/>
      </c>
      <c r="F49" s="151" t="str">
        <f t="array" ref="F49">IF(ISNUMBER($J49),INDEX('Výpočty'!$N$4:$N$63,$J49),"")</f>
        <v/>
      </c>
      <c r="G49" s="150" t="str">
        <f t="array" ref="G49">IF(ISNUMBER($J49),INDEX('Výpočty'!$O$4:$O$63,$J49),"")</f>
        <v/>
      </c>
      <c r="H49" s="152" t="str">
        <f t="array" ref="H49">IF(ISNUMBER($J49),INDEX('Výpočty'!$P$4:$P$63,$J49),"")</f>
        <v/>
      </c>
      <c r="I49" s="116" t="str">
        <f t="array" ref="I49">IF(ISNUMBER($J49),INDEX('Výpočty'!I$4:I$63,$J49),"")</f>
        <v/>
      </c>
      <c r="J49" s="114" t="str">
        <f>'Výpočty'!AA113</f>
        <v>#NUM!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ht="15.75" customHeight="1">
      <c r="A50" s="108">
        <v>47.0</v>
      </c>
      <c r="B50" s="155" t="str">
        <f t="array" ref="B50">IF(ISNUMBER($J50),INDEX(Registrace!$G$4:$G$50,$J50),"")</f>
        <v/>
      </c>
      <c r="C50" s="134" t="str">
        <f t="array" ref="C50">IF(ISNUMBER($J50),INDEX('Výpočty'!$F$4:$F$63,$J50),"")</f>
        <v/>
      </c>
      <c r="D50" s="134" t="str">
        <f t="array" ref="D50">IF(ISNUMBER($J50),INDEX('Výpočty'!$G$4:$G$63,$J50),"")</f>
        <v/>
      </c>
      <c r="E50" s="151" t="str">
        <f t="array" ref="E50">IF(ISNUMBER($J50),INDEX('Výpočty'!M$4:M$63,$J50),"")</f>
        <v/>
      </c>
      <c r="F50" s="151" t="str">
        <f t="array" ref="F50">IF(ISNUMBER($J50),INDEX('Výpočty'!$N$4:$N$63,$J50),"")</f>
        <v/>
      </c>
      <c r="G50" s="150" t="str">
        <f t="array" ref="G50">IF(ISNUMBER($J50),INDEX('Výpočty'!$O$4:$O$63,$J50),"")</f>
        <v/>
      </c>
      <c r="H50" s="152" t="str">
        <f t="array" ref="H50">IF(ISNUMBER($J50),INDEX('Výpočty'!$P$4:$P$63,$J50),"")</f>
        <v/>
      </c>
      <c r="I50" s="116" t="str">
        <f t="array" ref="I50">IF(ISNUMBER($J50),INDEX('Výpočty'!I$4:I$63,$J50),"")</f>
        <v/>
      </c>
      <c r="J50" s="114" t="str">
        <f>'Výpočty'!AA114</f>
        <v>#NUM!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ht="15.75" customHeight="1">
      <c r="A51" s="108">
        <v>48.0</v>
      </c>
      <c r="B51" s="155" t="str">
        <f t="array" ref="B51">IF(ISNUMBER($J51),INDEX(Registrace!$G$4:$G$50,$J51),"")</f>
        <v/>
      </c>
      <c r="C51" s="134" t="str">
        <f t="array" ref="C51">IF(ISNUMBER($J51),INDEX('Výpočty'!$F$4:$F$63,$J51),"")</f>
        <v/>
      </c>
      <c r="D51" s="134" t="str">
        <f t="array" ref="D51">IF(ISNUMBER($J51),INDEX('Výpočty'!$G$4:$G$63,$J51),"")</f>
        <v/>
      </c>
      <c r="E51" s="151" t="str">
        <f t="array" ref="E51">IF(ISNUMBER($J51),INDEX('Výpočty'!M$4:M$63,$J51),"")</f>
        <v/>
      </c>
      <c r="F51" s="151" t="str">
        <f t="array" ref="F51">IF(ISNUMBER($J51),INDEX('Výpočty'!$N$4:$N$63,$J51),"")</f>
        <v/>
      </c>
      <c r="G51" s="150" t="str">
        <f t="array" ref="G51">IF(ISNUMBER($J51),INDEX('Výpočty'!$O$4:$O$63,$J51),"")</f>
        <v/>
      </c>
      <c r="H51" s="152" t="str">
        <f t="array" ref="H51">IF(ISNUMBER($J51),INDEX('Výpočty'!$P$4:$P$63,$J51),"")</f>
        <v/>
      </c>
      <c r="I51" s="116" t="str">
        <f t="array" ref="I51">IF(ISNUMBER($J51),INDEX('Výpočty'!I$4:I$63,$J51),"")</f>
        <v/>
      </c>
      <c r="J51" s="114" t="str">
        <f>'Výpočty'!AA115</f>
        <v>#NUM!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A52" s="108">
        <v>49.0</v>
      </c>
      <c r="B52" s="155" t="str">
        <f t="array" ref="B52">IF(ISNUMBER($J52),INDEX(Registrace!$G$4:$G$50,$J52),"")</f>
        <v/>
      </c>
      <c r="C52" s="134" t="str">
        <f t="array" ref="C52">IF(ISNUMBER($J52),INDEX('Výpočty'!$F$4:$F$63,$J52),"")</f>
        <v/>
      </c>
      <c r="D52" s="134" t="str">
        <f t="array" ref="D52">IF(ISNUMBER($J52),INDEX('Výpočty'!$G$4:$G$63,$J52),"")</f>
        <v/>
      </c>
      <c r="E52" s="151" t="str">
        <f t="array" ref="E52">IF(ISNUMBER($J52),INDEX('Výpočty'!M$4:M$63,$J52),"")</f>
        <v/>
      </c>
      <c r="F52" s="151" t="str">
        <f t="array" ref="F52">IF(ISNUMBER($J52),INDEX('Výpočty'!$N$4:$N$63,$J52),"")</f>
        <v/>
      </c>
      <c r="G52" s="150" t="str">
        <f t="array" ref="G52">IF(ISNUMBER($J52),INDEX('Výpočty'!$O$4:$O$63,$J52),"")</f>
        <v/>
      </c>
      <c r="H52" s="152" t="str">
        <f t="array" ref="H52">IF(ISNUMBER($J52),INDEX('Výpočty'!$P$4:$P$63,$J52),"")</f>
        <v/>
      </c>
      <c r="I52" s="116" t="str">
        <f t="array" ref="I52">IF(ISNUMBER($J52),INDEX('Výpočty'!I$4:I$63,$J52),"")</f>
        <v/>
      </c>
      <c r="J52" s="114" t="str">
        <f>'Výpočty'!AA116</f>
        <v>#NUM!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ht="15.75" customHeight="1">
      <c r="A53" s="108">
        <v>50.0</v>
      </c>
      <c r="B53" s="155" t="str">
        <f t="array" ref="B53">IF(ISNUMBER($J53),INDEX(Registrace!$G$4:$G$50,$J53),"")</f>
        <v/>
      </c>
      <c r="C53" s="134" t="str">
        <f t="array" ref="C53">IF(ISNUMBER($J53),INDEX('Výpočty'!$F$4:$F$63,$J53),"")</f>
        <v/>
      </c>
      <c r="D53" s="134" t="str">
        <f t="array" ref="D53">IF(ISNUMBER($J53),INDEX('Výpočty'!$G$4:$G$63,$J53),"")</f>
        <v/>
      </c>
      <c r="E53" s="151" t="str">
        <f t="array" ref="E53">IF(ISNUMBER($J53),INDEX('Výpočty'!M$4:M$63,$J53),"")</f>
        <v/>
      </c>
      <c r="F53" s="151" t="str">
        <f t="array" ref="F53">IF(ISNUMBER($J53),INDEX('Výpočty'!$N$4:$N$63,$J53),"")</f>
        <v/>
      </c>
      <c r="G53" s="150" t="str">
        <f t="array" ref="G53">IF(ISNUMBER($J53),INDEX('Výpočty'!$O$4:$O$63,$J53),"")</f>
        <v/>
      </c>
      <c r="H53" s="152" t="str">
        <f t="array" ref="H53">IF(ISNUMBER($J53),INDEX('Výpočty'!$P$4:$P$63,$J53),"")</f>
        <v/>
      </c>
      <c r="I53" s="116" t="str">
        <f t="array" ref="I53">IF(ISNUMBER($J53),INDEX('Výpočty'!I$4:I$63,$J53),"")</f>
        <v/>
      </c>
      <c r="J53" s="114" t="str">
        <f>'Výpočty'!AA117</f>
        <v>#NUM!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ht="15.75" customHeight="1">
      <c r="A54" s="108">
        <v>51.0</v>
      </c>
      <c r="B54" s="155" t="str">
        <f t="array" ref="B54">IF(ISNUMBER($J54),INDEX(Registrace!$G$4:$G$50,$J54),"")</f>
        <v/>
      </c>
      <c r="C54" s="134" t="str">
        <f t="array" ref="C54">IF(ISNUMBER($J54),INDEX('Výpočty'!$F$4:$F$63,$J54),"")</f>
        <v/>
      </c>
      <c r="D54" s="134" t="str">
        <f t="array" ref="D54">IF(ISNUMBER($J54),INDEX('Výpočty'!$G$4:$G$63,$J54),"")</f>
        <v/>
      </c>
      <c r="E54" s="151" t="str">
        <f t="array" ref="E54">IF(ISNUMBER($J54),INDEX('Výpočty'!M$4:M$63,$J54),"")</f>
        <v/>
      </c>
      <c r="F54" s="151" t="str">
        <f t="array" ref="F54">IF(ISNUMBER($J54),INDEX('Výpočty'!$N$4:$N$63,$J54),"")</f>
        <v/>
      </c>
      <c r="G54" s="150" t="str">
        <f t="array" ref="G54">IF(ISNUMBER($J54),INDEX('Výpočty'!$O$4:$O$63,$J54),"")</f>
        <v/>
      </c>
      <c r="H54" s="152" t="str">
        <f t="array" ref="H54">IF(ISNUMBER($J54),INDEX('Výpočty'!$P$4:$P$63,$J54),"")</f>
        <v/>
      </c>
      <c r="I54" s="116" t="str">
        <f t="array" ref="I54">IF(ISNUMBER($J54),INDEX('Výpočty'!I$4:I$63,$J54),"")</f>
        <v/>
      </c>
      <c r="J54" s="114" t="str">
        <f>'Výpočty'!AA118</f>
        <v>#NUM!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ht="15.75" customHeight="1">
      <c r="A55" s="108">
        <v>52.0</v>
      </c>
      <c r="B55" s="155" t="str">
        <f t="array" ref="B55">IF(ISNUMBER($J55),INDEX(Registrace!$G$4:$G$50,$J55),"")</f>
        <v/>
      </c>
      <c r="C55" s="134" t="str">
        <f t="array" ref="C55">IF(ISNUMBER($J55),INDEX('Výpočty'!$F$4:$F$63,$J55),"")</f>
        <v/>
      </c>
      <c r="D55" s="134" t="str">
        <f t="array" ref="D55">IF(ISNUMBER($J55),INDEX('Výpočty'!$G$4:$G$63,$J55),"")</f>
        <v/>
      </c>
      <c r="E55" s="151" t="str">
        <f t="array" ref="E55">IF(ISNUMBER($J55),INDEX('Výpočty'!M$4:M$63,$J55),"")</f>
        <v/>
      </c>
      <c r="F55" s="151" t="str">
        <f t="array" ref="F55">IF(ISNUMBER($J55),INDEX('Výpočty'!$N$4:$N$63,$J55),"")</f>
        <v/>
      </c>
      <c r="G55" s="150" t="str">
        <f t="array" ref="G55">IF(ISNUMBER($J55),INDEX('Výpočty'!$O$4:$O$63,$J55),"")</f>
        <v/>
      </c>
      <c r="H55" s="152" t="str">
        <f t="array" ref="H55">IF(ISNUMBER($J55),INDEX('Výpočty'!$P$4:$P$63,$J55),"")</f>
        <v/>
      </c>
      <c r="I55" s="116" t="str">
        <f t="array" ref="I55">IF(ISNUMBER($J55),INDEX('Výpočty'!I$4:I$63,$J55),"")</f>
        <v/>
      </c>
      <c r="J55" s="114" t="str">
        <f>'Výpočty'!AA119</f>
        <v>#NUM!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ht="15.75" customHeight="1">
      <c r="A56" s="108">
        <v>53.0</v>
      </c>
      <c r="B56" s="155" t="str">
        <f t="array" ref="B56">IF(ISNUMBER($J56),INDEX(Registrace!$G$4:$G$50,$J56),"")</f>
        <v/>
      </c>
      <c r="C56" s="134" t="str">
        <f t="array" ref="C56">IF(ISNUMBER($J56),INDEX('Výpočty'!$F$4:$F$63,$J56),"")</f>
        <v/>
      </c>
      <c r="D56" s="134" t="str">
        <f t="array" ref="D56">IF(ISNUMBER($J56),INDEX('Výpočty'!$G$4:$G$63,$J56),"")</f>
        <v/>
      </c>
      <c r="E56" s="151" t="str">
        <f t="array" ref="E56">IF(ISNUMBER($J56),INDEX('Výpočty'!M$4:M$63,$J56),"")</f>
        <v/>
      </c>
      <c r="F56" s="151" t="str">
        <f t="array" ref="F56">IF(ISNUMBER($J56),INDEX('Výpočty'!$N$4:$N$63,$J56),"")</f>
        <v/>
      </c>
      <c r="G56" s="150" t="str">
        <f t="array" ref="G56">IF(ISNUMBER($J56),INDEX('Výpočty'!$O$4:$O$63,$J56),"")</f>
        <v/>
      </c>
      <c r="H56" s="152" t="str">
        <f t="array" ref="H56">IF(ISNUMBER($J56),INDEX('Výpočty'!$P$4:$P$63,$J56),"")</f>
        <v/>
      </c>
      <c r="I56" s="116" t="str">
        <f t="array" ref="I56">IF(ISNUMBER($J56),INDEX('Výpočty'!I$4:I$63,$J56),"")</f>
        <v/>
      </c>
      <c r="J56" s="114" t="str">
        <f>'Výpočty'!AA120</f>
        <v>#NUM!</v>
      </c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ht="15.75" customHeight="1">
      <c r="A57" s="108">
        <v>54.0</v>
      </c>
      <c r="B57" s="155" t="str">
        <f t="array" ref="B57">IF(ISNUMBER($J57),INDEX(Registrace!$G$4:$G$50,$J57),"")</f>
        <v/>
      </c>
      <c r="C57" s="134" t="str">
        <f t="array" ref="C57">IF(ISNUMBER($J57),INDEX('Výpočty'!$F$4:$F$63,$J57),"")</f>
        <v/>
      </c>
      <c r="D57" s="134" t="str">
        <f t="array" ref="D57">IF(ISNUMBER($J57),INDEX('Výpočty'!$G$4:$G$63,$J57),"")</f>
        <v/>
      </c>
      <c r="E57" s="151" t="str">
        <f t="array" ref="E57">IF(ISNUMBER($J57),INDEX('Výpočty'!M$4:M$63,$J57),"")</f>
        <v/>
      </c>
      <c r="F57" s="151" t="str">
        <f t="array" ref="F57">IF(ISNUMBER($J57),INDEX('Výpočty'!$N$4:$N$63,$J57),"")</f>
        <v/>
      </c>
      <c r="G57" s="150" t="str">
        <f t="array" ref="G57">IF(ISNUMBER($J57),INDEX('Výpočty'!$O$4:$O$63,$J57),"")</f>
        <v/>
      </c>
      <c r="H57" s="152" t="str">
        <f t="array" ref="H57">IF(ISNUMBER($J57),INDEX('Výpočty'!$P$4:$P$63,$J57),"")</f>
        <v/>
      </c>
      <c r="I57" s="116" t="str">
        <f t="array" ref="I57">IF(ISNUMBER($J57),INDEX('Výpočty'!I$4:I$63,$J57),"")</f>
        <v/>
      </c>
      <c r="J57" s="114" t="str">
        <f>'Výpočty'!AA121</f>
        <v>#NUM!</v>
      </c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ht="15.75" customHeight="1">
      <c r="A58" s="108">
        <v>55.0</v>
      </c>
      <c r="B58" s="155" t="str">
        <f t="array" ref="B58">IF(ISNUMBER($J58),INDEX(Registrace!$G$4:$G$50,$J58),"")</f>
        <v/>
      </c>
      <c r="C58" s="134" t="str">
        <f t="array" ref="C58">IF(ISNUMBER($J58),INDEX('Výpočty'!$F$4:$F$63,$J58),"")</f>
        <v/>
      </c>
      <c r="D58" s="134" t="str">
        <f t="array" ref="D58">IF(ISNUMBER($J58),INDEX('Výpočty'!$G$4:$G$63,$J58),"")</f>
        <v/>
      </c>
      <c r="E58" s="151" t="str">
        <f t="array" ref="E58">IF(ISNUMBER($J58),INDEX('Výpočty'!M$4:M$63,$J58),"")</f>
        <v/>
      </c>
      <c r="F58" s="151" t="str">
        <f t="array" ref="F58">IF(ISNUMBER($J58),INDEX('Výpočty'!$N$4:$N$63,$J58),"")</f>
        <v/>
      </c>
      <c r="G58" s="150" t="str">
        <f t="array" ref="G58">IF(ISNUMBER($J58),INDEX('Výpočty'!$O$4:$O$63,$J58),"")</f>
        <v/>
      </c>
      <c r="H58" s="152" t="str">
        <f t="array" ref="H58">IF(ISNUMBER($J58),INDEX('Výpočty'!$P$4:$P$63,$J58),"")</f>
        <v/>
      </c>
      <c r="I58" s="116" t="str">
        <f t="array" ref="I58">IF(ISNUMBER($J58),INDEX('Výpočty'!I$4:I$63,$J58),"")</f>
        <v/>
      </c>
      <c r="J58" s="114" t="str">
        <f>'Výpočty'!AA122</f>
        <v>#NUM!</v>
      </c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ht="15.75" customHeight="1">
      <c r="A59" s="108">
        <v>56.0</v>
      </c>
      <c r="B59" s="155" t="str">
        <f t="array" ref="B59">IF(ISNUMBER($J59),INDEX(Registrace!$G$4:$G$50,$J59),"")</f>
        <v/>
      </c>
      <c r="C59" s="134" t="str">
        <f t="array" ref="C59">IF(ISNUMBER($J59),INDEX('Výpočty'!$F$4:$F$63,$J59),"")</f>
        <v/>
      </c>
      <c r="D59" s="134" t="str">
        <f t="array" ref="D59">IF(ISNUMBER($J59),INDEX('Výpočty'!$G$4:$G$63,$J59),"")</f>
        <v/>
      </c>
      <c r="E59" s="151" t="str">
        <f t="array" ref="E59">IF(ISNUMBER($J59),INDEX('Výpočty'!M$4:M$63,$J59),"")</f>
        <v/>
      </c>
      <c r="F59" s="151" t="str">
        <f t="array" ref="F59">IF(ISNUMBER($J59),INDEX('Výpočty'!$N$4:$N$63,$J59),"")</f>
        <v/>
      </c>
      <c r="G59" s="150" t="str">
        <f t="array" ref="G59">IF(ISNUMBER($J59),INDEX('Výpočty'!$O$4:$O$63,$J59),"")</f>
        <v/>
      </c>
      <c r="H59" s="152" t="str">
        <f t="array" ref="H59">IF(ISNUMBER($J59),INDEX('Výpočty'!$P$4:$P$63,$J59),"")</f>
        <v/>
      </c>
      <c r="I59" s="116" t="str">
        <f t="array" ref="I59">IF(ISNUMBER($J59),INDEX('Výpočty'!I$4:I$63,$J59),"")</f>
        <v/>
      </c>
      <c r="J59" s="114" t="str">
        <f>'Výpočty'!AA123</f>
        <v>#NUM!</v>
      </c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ht="15.75" customHeight="1">
      <c r="A60" s="108">
        <v>57.0</v>
      </c>
      <c r="B60" s="155" t="str">
        <f t="array" ref="B60">IF(ISNUMBER($J60),INDEX(Registrace!$G$4:$G$50,$J60),"")</f>
        <v/>
      </c>
      <c r="C60" s="134" t="str">
        <f t="array" ref="C60">IF(ISNUMBER($J60),INDEX('Výpočty'!$F$4:$F$63,$J60),"")</f>
        <v/>
      </c>
      <c r="D60" s="134" t="str">
        <f t="array" ref="D60">IF(ISNUMBER($J60),INDEX('Výpočty'!$G$4:$G$63,$J60),"")</f>
        <v/>
      </c>
      <c r="E60" s="151" t="str">
        <f t="array" ref="E60">IF(ISNUMBER($J60),INDEX('Výpočty'!M$4:M$63,$J60),"")</f>
        <v/>
      </c>
      <c r="F60" s="151" t="str">
        <f t="array" ref="F60">IF(ISNUMBER($J60),INDEX('Výpočty'!$N$4:$N$63,$J60),"")</f>
        <v/>
      </c>
      <c r="G60" s="150" t="str">
        <f t="array" ref="G60">IF(ISNUMBER($J60),INDEX('Výpočty'!$O$4:$O$63,$J60),"")</f>
        <v/>
      </c>
      <c r="H60" s="152" t="str">
        <f t="array" ref="H60">IF(ISNUMBER($J60),INDEX('Výpočty'!$P$4:$P$63,$J60),"")</f>
        <v/>
      </c>
      <c r="I60" s="116" t="str">
        <f t="array" ref="I60">IF(ISNUMBER($J60),INDEX('Výpočty'!I$4:I$63,$J60),"")</f>
        <v/>
      </c>
      <c r="J60" s="114" t="str">
        <f>'Výpočty'!AA124</f>
        <v>#NUM!</v>
      </c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ht="15.75" customHeight="1">
      <c r="A61" s="108">
        <v>58.0</v>
      </c>
      <c r="B61" s="155" t="str">
        <f t="array" ref="B61">IF(ISNUMBER($J61),INDEX(Registrace!$G$4:$G$50,$J61),"")</f>
        <v/>
      </c>
      <c r="C61" s="134" t="str">
        <f t="array" ref="C61">IF(ISNUMBER($J61),INDEX('Výpočty'!$F$4:$F$63,$J61),"")</f>
        <v/>
      </c>
      <c r="D61" s="134" t="str">
        <f t="array" ref="D61">IF(ISNUMBER($J61),INDEX('Výpočty'!$G$4:$G$63,$J61),"")</f>
        <v/>
      </c>
      <c r="E61" s="151" t="str">
        <f t="array" ref="E61">IF(ISNUMBER($J61),INDEX('Výpočty'!M$4:M$63,$J61),"")</f>
        <v/>
      </c>
      <c r="F61" s="151" t="str">
        <f t="array" ref="F61">IF(ISNUMBER($J61),INDEX('Výpočty'!$N$4:$N$63,$J61),"")</f>
        <v/>
      </c>
      <c r="G61" s="150" t="str">
        <f t="array" ref="G61">IF(ISNUMBER($J61),INDEX('Výpočty'!$O$4:$O$63,$J61),"")</f>
        <v/>
      </c>
      <c r="H61" s="152" t="str">
        <f t="array" ref="H61">IF(ISNUMBER($J61),INDEX('Výpočty'!$P$4:$P$63,$J61),"")</f>
        <v/>
      </c>
      <c r="I61" s="116" t="str">
        <f t="array" ref="I61">IF(ISNUMBER($J61),INDEX('Výpočty'!I$4:I$63,$J61),"")</f>
        <v/>
      </c>
      <c r="J61" s="114" t="str">
        <f>'Výpočty'!AA125</f>
        <v>#NUM!</v>
      </c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ht="15.75" customHeight="1">
      <c r="A62" s="108">
        <v>59.0</v>
      </c>
      <c r="B62" s="155" t="str">
        <f t="array" ref="B62">IF(ISNUMBER($J62),INDEX(Registrace!$G$4:$G$50,$J62),"")</f>
        <v/>
      </c>
      <c r="C62" s="134" t="str">
        <f t="array" ref="C62">IF(ISNUMBER($J62),INDEX('Výpočty'!$F$4:$F$63,$J62),"")</f>
        <v/>
      </c>
      <c r="D62" s="134" t="str">
        <f t="array" ref="D62">IF(ISNUMBER($J62),INDEX('Výpočty'!$G$4:$G$63,$J62),"")</f>
        <v/>
      </c>
      <c r="E62" s="151" t="str">
        <f t="array" ref="E62">IF(ISNUMBER($J62),INDEX('Výpočty'!M$4:M$63,$J62),"")</f>
        <v/>
      </c>
      <c r="F62" s="151" t="str">
        <f t="array" ref="F62">IF(ISNUMBER($J62),INDEX('Výpočty'!$N$4:$N$63,$J62),"")</f>
        <v/>
      </c>
      <c r="G62" s="150" t="str">
        <f t="array" ref="G62">IF(ISNUMBER($J62),INDEX('Výpočty'!$O$4:$O$63,$J62),"")</f>
        <v/>
      </c>
      <c r="H62" s="152" t="str">
        <f t="array" ref="H62">IF(ISNUMBER($J62),INDEX('Výpočty'!$P$4:$P$63,$J62),"")</f>
        <v/>
      </c>
      <c r="I62" s="116" t="str">
        <f t="array" ref="I62">IF(ISNUMBER($J62),INDEX('Výpočty'!I$4:I$63,$J62),"")</f>
        <v/>
      </c>
      <c r="J62" s="114" t="str">
        <f>'Výpočty'!AA126</f>
        <v>#NUM!</v>
      </c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ht="15.75" customHeight="1">
      <c r="A63" s="108">
        <v>60.0</v>
      </c>
      <c r="B63" s="155" t="str">
        <f t="array" ref="B63">IF(ISNUMBER($J63),INDEX(Registrace!$G$4:$G$50,$J63),"")</f>
        <v/>
      </c>
      <c r="C63" s="134" t="str">
        <f t="array" ref="C63">IF(ISNUMBER($J63),INDEX('Výpočty'!$F$4:$F$63,$J63),"")</f>
        <v/>
      </c>
      <c r="D63" s="134" t="str">
        <f t="array" ref="D63">IF(ISNUMBER($J63),INDEX('Výpočty'!$G$4:$G$63,$J63),"")</f>
        <v/>
      </c>
      <c r="E63" s="151" t="str">
        <f t="array" ref="E63">IF(ISNUMBER($J63),INDEX('Výpočty'!M$4:M$63,$J63),"")</f>
        <v/>
      </c>
      <c r="F63" s="151" t="str">
        <f t="array" ref="F63">IF(ISNUMBER($J63),INDEX('Výpočty'!$N$4:$N$63,$J63),"")</f>
        <v/>
      </c>
      <c r="G63" s="150" t="str">
        <f t="array" ref="G63">IF(ISNUMBER($J63),INDEX('Výpočty'!$O$4:$O$63,$J63),"")</f>
        <v/>
      </c>
      <c r="H63" s="152" t="str">
        <f t="array" ref="H63">IF(ISNUMBER($J63),INDEX('Výpočty'!$P$4:$P$63,$J63),"")</f>
        <v/>
      </c>
      <c r="I63" s="116" t="str">
        <f t="array" ref="I63">IF(ISNUMBER($J63),INDEX('Výpočty'!I$4:I$63,$J63),"")</f>
        <v/>
      </c>
      <c r="J63" s="114" t="str">
        <f>'Výpočty'!AA127</f>
        <v>#NUM!</v>
      </c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ht="12.75" customHeight="1">
      <c r="A64" s="140"/>
      <c r="B64" s="12"/>
      <c r="C64" s="12"/>
      <c r="D64" s="12"/>
      <c r="E64" s="12"/>
      <c r="F64" s="141"/>
      <c r="G64" s="12"/>
      <c r="H64" s="12"/>
      <c r="I64" s="12"/>
      <c r="J64" s="12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H4:H63">
    <cfRule type="cellIs" dxfId="4" priority="1" operator="greaterThanOrEqual">
      <formula>600</formula>
    </cfRule>
  </conditionalFormatting>
  <conditionalFormatting sqref="H4:H63">
    <cfRule type="cellIs" dxfId="5" priority="2" operator="between">
      <formula>500</formula>
      <formula>599</formula>
    </cfRule>
  </conditionalFormatting>
  <conditionalFormatting sqref="H4:H63">
    <cfRule type="cellIs" dxfId="0" priority="3" operator="lessThanOrEqual">
      <formula>499</formula>
    </cfRule>
  </conditionalFormatting>
  <conditionalFormatting sqref="E4:E63">
    <cfRule type="cellIs" dxfId="4" priority="4" operator="greaterThanOrEqual">
      <formula>400</formula>
    </cfRule>
  </conditionalFormatting>
  <conditionalFormatting sqref="E4:E63">
    <cfRule type="cellIs" dxfId="5" priority="5" operator="between">
      <formula>300</formula>
      <formula>399</formula>
    </cfRule>
  </conditionalFormatting>
  <conditionalFormatting sqref="E4:E63">
    <cfRule type="cellIs" dxfId="0" priority="6" operator="lessThanOrEqual">
      <formula>299</formula>
    </cfRule>
  </conditionalFormatting>
  <conditionalFormatting sqref="F4:F63">
    <cfRule type="cellIs" dxfId="4" priority="7" operator="greaterThanOrEqual">
      <formula>200</formula>
    </cfRule>
  </conditionalFormatting>
  <conditionalFormatting sqref="F4:F63">
    <cfRule type="cellIs" dxfId="5" priority="8" operator="between">
      <formula>150</formula>
      <formula>199</formula>
    </cfRule>
  </conditionalFormatting>
  <conditionalFormatting sqref="F4:F63">
    <cfRule type="cellIs" dxfId="0" priority="9" operator="lessThanOrEqual">
      <formula>149</formula>
    </cfRule>
  </conditionalFormatting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2.63"/>
    <col customWidth="1" min="3" max="3" width="20.0"/>
    <col customWidth="1" min="4" max="4" width="9.0"/>
    <col customWidth="1" min="5" max="7" width="6.75"/>
    <col customWidth="1" min="8" max="8" width="7.25"/>
    <col customWidth="1" hidden="1" min="9" max="10" width="17.0"/>
    <col customWidth="1" min="11" max="20" width="7.88"/>
    <col customWidth="1" min="21" max="26" width="14.38"/>
  </cols>
  <sheetData>
    <row r="1" ht="33.0" customHeight="1">
      <c r="A1" s="154" t="s">
        <v>139</v>
      </c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5.75" customHeight="1">
      <c r="A2" s="100" t="s">
        <v>138</v>
      </c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2.75" customHeight="1">
      <c r="A3" s="98" t="s">
        <v>7</v>
      </c>
      <c r="B3" s="99" t="s">
        <v>12</v>
      </c>
      <c r="C3" s="98" t="s">
        <v>123</v>
      </c>
      <c r="D3" s="98" t="s">
        <v>14</v>
      </c>
      <c r="E3" s="98" t="s">
        <v>16</v>
      </c>
      <c r="F3" s="98" t="s">
        <v>17</v>
      </c>
      <c r="G3" s="98" t="s">
        <v>18</v>
      </c>
      <c r="H3" s="98" t="s">
        <v>26</v>
      </c>
      <c r="I3" s="12"/>
      <c r="J3" s="131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55" t="str">
        <f t="array" ref="B4">IF(ISNUMBER($J4),INDEX(Registrace!$G$4:$G$50,$J4),"")</f>
        <v/>
      </c>
      <c r="C4" s="134" t="str">
        <f t="array" ref="C4">IF(ISNUMBER($J4),INDEX('Výpočty'!$F$4:$F$63,$J4),"")</f>
        <v/>
      </c>
      <c r="D4" s="134" t="str">
        <f t="array" ref="D4">IF(ISNUMBER($J4),INDEX('Výpočty'!$G$4:$G$63,$J4),"")</f>
        <v/>
      </c>
      <c r="E4" s="151" t="str">
        <f t="array" ref="E4">IF(ISNUMBER($J4),INDEX('Výpočty'!M$4:M$63,$J4),"")</f>
        <v/>
      </c>
      <c r="F4" s="151" t="str">
        <f t="array" ref="F4">IF(ISNUMBER($J4),INDEX('Výpočty'!$N$4:$N$63,$J4),"")</f>
        <v/>
      </c>
      <c r="G4" s="150" t="str">
        <f t="array" ref="G4">IF(ISNUMBER($J4),INDEX('Výpočty'!$O$4:$O$63,$J4),"")</f>
        <v/>
      </c>
      <c r="H4" s="152" t="str">
        <f t="array" ref="H4">IF(ISNUMBER($J4),INDEX('Výpočty'!$P$4:$P$63,$J4),"")</f>
        <v/>
      </c>
      <c r="I4" s="116" t="str">
        <f t="array" ref="I4">IF(ISNUMBER($J4),INDEX('Výpočty'!I$4:I$63,$J4),"")</f>
        <v/>
      </c>
      <c r="J4" s="114" t="str">
        <f>'Výpočty'!AC68</f>
        <v>#NUM!</v>
      </c>
      <c r="K4" s="12"/>
      <c r="L4" s="96"/>
      <c r="M4" s="96"/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55" t="str">
        <f t="array" ref="B5">IF(ISNUMBER($J5),INDEX(Registrace!$G$4:$G$50,$J5),"")</f>
        <v/>
      </c>
      <c r="C5" s="134" t="str">
        <f t="array" ref="C5">IF(ISNUMBER($J5),INDEX('Výpočty'!$F$4:$F$63,$J5),"")</f>
        <v/>
      </c>
      <c r="D5" s="134" t="str">
        <f t="array" ref="D5">IF(ISNUMBER($J5),INDEX('Výpočty'!$G$4:$G$63,$J5),"")</f>
        <v/>
      </c>
      <c r="E5" s="151" t="str">
        <f t="array" ref="E5">IF(ISNUMBER($J5),INDEX('Výpočty'!M$4:M$63,$J5),"")</f>
        <v/>
      </c>
      <c r="F5" s="151" t="str">
        <f t="array" ref="F5">IF(ISNUMBER($J5),INDEX('Výpočty'!$N$4:$N$63,$J5),"")</f>
        <v/>
      </c>
      <c r="G5" s="150" t="str">
        <f t="array" ref="G5">IF(ISNUMBER($J5),INDEX('Výpočty'!$O$4:$O$63,$J5),"")</f>
        <v/>
      </c>
      <c r="H5" s="152" t="str">
        <f t="array" ref="H5">IF(ISNUMBER($J5),INDEX('Výpočty'!$P$4:$P$63,$J5),"")</f>
        <v/>
      </c>
      <c r="I5" s="116" t="str">
        <f t="array" ref="I5">IF(ISNUMBER($J5),INDEX('Výpočty'!I$4:I$63,$J5),"")</f>
        <v/>
      </c>
      <c r="J5" s="114" t="str">
        <f>'Výpočty'!AC69</f>
        <v>#NUM!</v>
      </c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55" t="str">
        <f t="array" ref="B6">IF(ISNUMBER($J6),INDEX(Registrace!$G$4:$G$50,$J6),"")</f>
        <v/>
      </c>
      <c r="C6" s="134" t="str">
        <f t="array" ref="C6">IF(ISNUMBER($J6),INDEX('Výpočty'!$F$4:$F$63,$J6),"")</f>
        <v/>
      </c>
      <c r="D6" s="134" t="str">
        <f t="array" ref="D6">IF(ISNUMBER($J6),INDEX('Výpočty'!$G$4:$G$63,$J6),"")</f>
        <v/>
      </c>
      <c r="E6" s="151" t="str">
        <f t="array" ref="E6">IF(ISNUMBER($J6),INDEX('Výpočty'!M$4:M$63,$J6),"")</f>
        <v/>
      </c>
      <c r="F6" s="151" t="str">
        <f t="array" ref="F6">IF(ISNUMBER($J6),INDEX('Výpočty'!$N$4:$N$63,$J6),"")</f>
        <v/>
      </c>
      <c r="G6" s="150" t="str">
        <f t="array" ref="G6">IF(ISNUMBER($J6),INDEX('Výpočty'!$O$4:$O$63,$J6),"")</f>
        <v/>
      </c>
      <c r="H6" s="152" t="str">
        <f t="array" ref="H6">IF(ISNUMBER($J6),INDEX('Výpočty'!$P$4:$P$63,$J6),"")</f>
        <v/>
      </c>
      <c r="I6" s="116" t="str">
        <f t="array" ref="I6">IF(ISNUMBER($J6),INDEX('Výpočty'!I$4:I$63,$J6),"")</f>
        <v/>
      </c>
      <c r="J6" s="114" t="str">
        <f>'Výpočty'!AC70</f>
        <v>#NUM!</v>
      </c>
      <c r="K6" s="96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55" t="str">
        <f t="array" ref="B7">IF(ISNUMBER($J7),INDEX(Registrace!$G$4:$G$50,$J7),"")</f>
        <v/>
      </c>
      <c r="C7" s="134" t="str">
        <f t="array" ref="C7">IF(ISNUMBER($J7),INDEX('Výpočty'!$F$4:$F$63,$J7),"")</f>
        <v/>
      </c>
      <c r="D7" s="134" t="str">
        <f t="array" ref="D7">IF(ISNUMBER($J7),INDEX('Výpočty'!$G$4:$G$63,$J7),"")</f>
        <v/>
      </c>
      <c r="E7" s="151" t="str">
        <f t="array" ref="E7">IF(ISNUMBER($J7),INDEX('Výpočty'!M$4:M$63,$J7),"")</f>
        <v/>
      </c>
      <c r="F7" s="151" t="str">
        <f t="array" ref="F7">IF(ISNUMBER($J7),INDEX('Výpočty'!$N$4:$N$63,$J7),"")</f>
        <v/>
      </c>
      <c r="G7" s="150" t="str">
        <f t="array" ref="G7">IF(ISNUMBER($J7),INDEX('Výpočty'!$O$4:$O$63,$J7),"")</f>
        <v/>
      </c>
      <c r="H7" s="152" t="str">
        <f t="array" ref="H7">IF(ISNUMBER($J7),INDEX('Výpočty'!$P$4:$P$63,$J7),"")</f>
        <v/>
      </c>
      <c r="I7" s="116" t="str">
        <f t="array" ref="I7">IF(ISNUMBER($J7),INDEX('Výpočty'!I$4:I$63,$J7),"")</f>
        <v/>
      </c>
      <c r="J7" s="114" t="str">
        <f>'Výpočty'!AC71</f>
        <v>#NUM!</v>
      </c>
      <c r="K7" s="96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55" t="str">
        <f t="array" ref="B8">IF(ISNUMBER($J8),INDEX(Registrace!$G$4:$G$50,$J8),"")</f>
        <v/>
      </c>
      <c r="C8" s="134" t="str">
        <f t="array" ref="C8">IF(ISNUMBER($J8),INDEX('Výpočty'!$F$4:$F$63,$J8),"")</f>
        <v/>
      </c>
      <c r="D8" s="134" t="str">
        <f t="array" ref="D8">IF(ISNUMBER($J8),INDEX('Výpočty'!$G$4:$G$63,$J8),"")</f>
        <v/>
      </c>
      <c r="E8" s="151" t="str">
        <f t="array" ref="E8">IF(ISNUMBER($J8),INDEX('Výpočty'!M$4:M$63,$J8),"")</f>
        <v/>
      </c>
      <c r="F8" s="151" t="str">
        <f t="array" ref="F8">IF(ISNUMBER($J8),INDEX('Výpočty'!$N$4:$N$63,$J8),"")</f>
        <v/>
      </c>
      <c r="G8" s="150" t="str">
        <f t="array" ref="G8">IF(ISNUMBER($J8),INDEX('Výpočty'!$O$4:$O$63,$J8),"")</f>
        <v/>
      </c>
      <c r="H8" s="152" t="str">
        <f t="array" ref="H8">IF(ISNUMBER($J8),INDEX('Výpočty'!$P$4:$P$63,$J8),"")</f>
        <v/>
      </c>
      <c r="I8" s="116" t="str">
        <f t="array" ref="I8">IF(ISNUMBER($J8),INDEX('Výpočty'!I$4:I$63,$J8),"")</f>
        <v/>
      </c>
      <c r="J8" s="114" t="str">
        <f>'Výpočty'!AC72</f>
        <v>#NUM!</v>
      </c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55" t="str">
        <f t="array" ref="B9">IF(ISNUMBER($J9),INDEX(Registrace!$G$4:$G$50,$J9),"")</f>
        <v/>
      </c>
      <c r="C9" s="134" t="str">
        <f t="array" ref="C9">IF(ISNUMBER($J9),INDEX('Výpočty'!$F$4:$F$63,$J9),"")</f>
        <v/>
      </c>
      <c r="D9" s="134" t="str">
        <f t="array" ref="D9">IF(ISNUMBER($J9),INDEX('Výpočty'!$G$4:$G$63,$J9),"")</f>
        <v/>
      </c>
      <c r="E9" s="151" t="str">
        <f t="array" ref="E9">IF(ISNUMBER($J9),INDEX('Výpočty'!M$4:M$63,$J9),"")</f>
        <v/>
      </c>
      <c r="F9" s="151" t="str">
        <f t="array" ref="F9">IF(ISNUMBER($J9),INDEX('Výpočty'!$N$4:$N$63,$J9),"")</f>
        <v/>
      </c>
      <c r="G9" s="150" t="str">
        <f t="array" ref="G9">IF(ISNUMBER($J9),INDEX('Výpočty'!$O$4:$O$63,$J9),"")</f>
        <v/>
      </c>
      <c r="H9" s="152" t="str">
        <f t="array" ref="H9">IF(ISNUMBER($J9),INDEX('Výpočty'!$P$4:$P$63,$J9),"")</f>
        <v/>
      </c>
      <c r="I9" s="116" t="str">
        <f t="array" ref="I9">IF(ISNUMBER($J9),INDEX('Výpočty'!I$4:I$63,$J9),"")</f>
        <v/>
      </c>
      <c r="J9" s="114" t="str">
        <f>'Výpočty'!AC73</f>
        <v>#NUM!</v>
      </c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55" t="str">
        <f t="array" ref="B10">IF(ISNUMBER($J10),INDEX(Registrace!$G$4:$G$50,$J10),"")</f>
        <v/>
      </c>
      <c r="C10" s="134" t="str">
        <f t="array" ref="C10">IF(ISNUMBER($J10),INDEX('Výpočty'!$F$4:$F$63,$J10),"")</f>
        <v/>
      </c>
      <c r="D10" s="134" t="str">
        <f t="array" ref="D10">IF(ISNUMBER($J10),INDEX('Výpočty'!$G$4:$G$63,$J10),"")</f>
        <v/>
      </c>
      <c r="E10" s="151" t="str">
        <f t="array" ref="E10">IF(ISNUMBER($J10),INDEX('Výpočty'!M$4:M$63,$J10),"")</f>
        <v/>
      </c>
      <c r="F10" s="151" t="str">
        <f t="array" ref="F10">IF(ISNUMBER($J10),INDEX('Výpočty'!$N$4:$N$63,$J10),"")</f>
        <v/>
      </c>
      <c r="G10" s="150" t="str">
        <f t="array" ref="G10">IF(ISNUMBER($J10),INDEX('Výpočty'!$O$4:$O$63,$J10),"")</f>
        <v/>
      </c>
      <c r="H10" s="152" t="str">
        <f t="array" ref="H10">IF(ISNUMBER($J10),INDEX('Výpočty'!$P$4:$P$63,$J10),"")</f>
        <v/>
      </c>
      <c r="I10" s="116" t="str">
        <f t="array" ref="I10">IF(ISNUMBER($J10),INDEX('Výpočty'!I$4:I$63,$J10),"")</f>
        <v/>
      </c>
      <c r="J10" s="114" t="str">
        <f>'Výpočty'!AC74</f>
        <v>#NUM!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55" t="str">
        <f t="array" ref="B11">IF(ISNUMBER($J11),INDEX(Registrace!$G$4:$G$50,$J11),"")</f>
        <v/>
      </c>
      <c r="C11" s="134" t="str">
        <f t="array" ref="C11">IF(ISNUMBER($J11),INDEX('Výpočty'!$F$4:$F$63,$J11),"")</f>
        <v/>
      </c>
      <c r="D11" s="134" t="str">
        <f t="array" ref="D11">IF(ISNUMBER($J11),INDEX('Výpočty'!$G$4:$G$63,$J11),"")</f>
        <v/>
      </c>
      <c r="E11" s="151" t="str">
        <f t="array" ref="E11">IF(ISNUMBER($J11),INDEX('Výpočty'!M$4:M$63,$J11),"")</f>
        <v/>
      </c>
      <c r="F11" s="151" t="str">
        <f t="array" ref="F11">IF(ISNUMBER($J11),INDEX('Výpočty'!$N$4:$N$63,$J11),"")</f>
        <v/>
      </c>
      <c r="G11" s="150" t="str">
        <f t="array" ref="G11">IF(ISNUMBER($J11),INDEX('Výpočty'!$O$4:$O$63,$J11),"")</f>
        <v/>
      </c>
      <c r="H11" s="152" t="str">
        <f t="array" ref="H11">IF(ISNUMBER($J11),INDEX('Výpočty'!$P$4:$P$63,$J11),"")</f>
        <v/>
      </c>
      <c r="I11" s="116" t="str">
        <f t="array" ref="I11">IF(ISNUMBER($J11),INDEX('Výpočty'!I$4:I$63,$J11),"")</f>
        <v/>
      </c>
      <c r="J11" s="114" t="str">
        <f>'Výpočty'!AC75</f>
        <v>#NUM!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55" t="str">
        <f t="array" ref="B12">IF(ISNUMBER($J12),INDEX(Registrace!$G$4:$G$50,$J12),"")</f>
        <v/>
      </c>
      <c r="C12" s="134" t="str">
        <f t="array" ref="C12">IF(ISNUMBER($J12),INDEX('Výpočty'!$F$4:$F$63,$J12),"")</f>
        <v/>
      </c>
      <c r="D12" s="134" t="str">
        <f t="array" ref="D12">IF(ISNUMBER($J12),INDEX('Výpočty'!$G$4:$G$63,$J12),"")</f>
        <v/>
      </c>
      <c r="E12" s="151" t="str">
        <f t="array" ref="E12">IF(ISNUMBER($J12),INDEX('Výpočty'!M$4:M$63,$J12),"")</f>
        <v/>
      </c>
      <c r="F12" s="151" t="str">
        <f t="array" ref="F12">IF(ISNUMBER($J12),INDEX('Výpočty'!$N$4:$N$63,$J12),"")</f>
        <v/>
      </c>
      <c r="G12" s="150" t="str">
        <f t="array" ref="G12">IF(ISNUMBER($J12),INDEX('Výpočty'!$O$4:$O$63,$J12),"")</f>
        <v/>
      </c>
      <c r="H12" s="152" t="str">
        <f t="array" ref="H12">IF(ISNUMBER($J12),INDEX('Výpočty'!$P$4:$P$63,$J12),"")</f>
        <v/>
      </c>
      <c r="I12" s="116" t="str">
        <f t="array" ref="I12">IF(ISNUMBER($J12),INDEX('Výpočty'!I$4:I$63,$J12),"")</f>
        <v/>
      </c>
      <c r="J12" s="114" t="str">
        <f>'Výpočty'!AC76</f>
        <v>#NUM!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55" t="str">
        <f t="array" ref="B13">IF(ISNUMBER($J13),INDEX(Registrace!$G$4:$G$50,$J13),"")</f>
        <v/>
      </c>
      <c r="C13" s="134" t="str">
        <f t="array" ref="C13">IF(ISNUMBER($J13),INDEX('Výpočty'!$F$4:$F$63,$J13),"")</f>
        <v/>
      </c>
      <c r="D13" s="134" t="str">
        <f t="array" ref="D13">IF(ISNUMBER($J13),INDEX('Výpočty'!$G$4:$G$63,$J13),"")</f>
        <v/>
      </c>
      <c r="E13" s="151" t="str">
        <f t="array" ref="E13">IF(ISNUMBER($J13),INDEX('Výpočty'!M$4:M$63,$J13),"")</f>
        <v/>
      </c>
      <c r="F13" s="151" t="str">
        <f t="array" ref="F13">IF(ISNUMBER($J13),INDEX('Výpočty'!$N$4:$N$63,$J13),"")</f>
        <v/>
      </c>
      <c r="G13" s="150" t="str">
        <f t="array" ref="G13">IF(ISNUMBER($J13),INDEX('Výpočty'!$O$4:$O$63,$J13),"")</f>
        <v/>
      </c>
      <c r="H13" s="152" t="str">
        <f t="array" ref="H13">IF(ISNUMBER($J13),INDEX('Výpočty'!$P$4:$P$63,$J13),"")</f>
        <v/>
      </c>
      <c r="I13" s="116" t="str">
        <f t="array" ref="I13">IF(ISNUMBER($J13),INDEX('Výpočty'!I$4:I$63,$J13),"")</f>
        <v/>
      </c>
      <c r="J13" s="114" t="str">
        <f>'Výpočty'!AC77</f>
        <v>#NUM!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55" t="str">
        <f t="array" ref="B14">IF(ISNUMBER($J14),INDEX(Registrace!$G$4:$G$50,$J14),"")</f>
        <v/>
      </c>
      <c r="C14" s="134" t="str">
        <f t="array" ref="C14">IF(ISNUMBER($J14),INDEX('Výpočty'!$F$4:$F$63,$J14),"")</f>
        <v/>
      </c>
      <c r="D14" s="134" t="str">
        <f t="array" ref="D14">IF(ISNUMBER($J14),INDEX('Výpočty'!$G$4:$G$63,$J14),"")</f>
        <v/>
      </c>
      <c r="E14" s="151" t="str">
        <f t="array" ref="E14">IF(ISNUMBER($J14),INDEX('Výpočty'!M$4:M$63,$J14),"")</f>
        <v/>
      </c>
      <c r="F14" s="151" t="str">
        <f t="array" ref="F14">IF(ISNUMBER($J14),INDEX('Výpočty'!$N$4:$N$63,$J14),"")</f>
        <v/>
      </c>
      <c r="G14" s="150" t="str">
        <f t="array" ref="G14">IF(ISNUMBER($J14),INDEX('Výpočty'!$O$4:$O$63,$J14),"")</f>
        <v/>
      </c>
      <c r="H14" s="152" t="str">
        <f t="array" ref="H14">IF(ISNUMBER($J14),INDEX('Výpočty'!$P$4:$P$63,$J14),"")</f>
        <v/>
      </c>
      <c r="I14" s="116" t="str">
        <f t="array" ref="I14">IF(ISNUMBER($J14),INDEX('Výpočty'!I$4:I$63,$J14),"")</f>
        <v/>
      </c>
      <c r="J14" s="114" t="str">
        <f>'Výpočty'!AC78</f>
        <v>#NUM!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55" t="str">
        <f t="array" ref="B15">IF(ISNUMBER($J15),INDEX(Registrace!$G$4:$G$50,$J15),"")</f>
        <v/>
      </c>
      <c r="C15" s="134" t="str">
        <f t="array" ref="C15">IF(ISNUMBER($J15),INDEX('Výpočty'!$F$4:$F$63,$J15),"")</f>
        <v/>
      </c>
      <c r="D15" s="134" t="str">
        <f t="array" ref="D15">IF(ISNUMBER($J15),INDEX('Výpočty'!$G$4:$G$63,$J15),"")</f>
        <v/>
      </c>
      <c r="E15" s="151" t="str">
        <f t="array" ref="E15">IF(ISNUMBER($J15),INDEX('Výpočty'!M$4:M$63,$J15),"")</f>
        <v/>
      </c>
      <c r="F15" s="151" t="str">
        <f t="array" ref="F15">IF(ISNUMBER($J15),INDEX('Výpočty'!$N$4:$N$63,$J15),"")</f>
        <v/>
      </c>
      <c r="G15" s="150" t="str">
        <f t="array" ref="G15">IF(ISNUMBER($J15),INDEX('Výpočty'!$O$4:$O$63,$J15),"")</f>
        <v/>
      </c>
      <c r="H15" s="152" t="str">
        <f t="array" ref="H15">IF(ISNUMBER($J15),INDEX('Výpočty'!$P$4:$P$63,$J15),"")</f>
        <v/>
      </c>
      <c r="I15" s="116" t="str">
        <f t="array" ref="I15">IF(ISNUMBER($J15),INDEX('Výpočty'!I$4:I$63,$J15),"")</f>
        <v/>
      </c>
      <c r="J15" s="114" t="str">
        <f>'Výpočty'!AC79</f>
        <v>#NUM!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55" t="str">
        <f t="array" ref="B16">IF(ISNUMBER($J16),INDEX(Registrace!$G$4:$G$50,$J16),"")</f>
        <v/>
      </c>
      <c r="C16" s="134" t="str">
        <f t="array" ref="C16">IF(ISNUMBER($J16),INDEX('Výpočty'!$F$4:$F$63,$J16),"")</f>
        <v/>
      </c>
      <c r="D16" s="134" t="str">
        <f t="array" ref="D16">IF(ISNUMBER($J16),INDEX('Výpočty'!$G$4:$G$63,$J16),"")</f>
        <v/>
      </c>
      <c r="E16" s="151" t="str">
        <f t="array" ref="E16">IF(ISNUMBER($J16),INDEX('Výpočty'!M$4:M$63,$J16),"")</f>
        <v/>
      </c>
      <c r="F16" s="151" t="str">
        <f t="array" ref="F16">IF(ISNUMBER($J16),INDEX('Výpočty'!$N$4:$N$63,$J16),"")</f>
        <v/>
      </c>
      <c r="G16" s="150" t="str">
        <f t="array" ref="G16">IF(ISNUMBER($J16),INDEX('Výpočty'!$O$4:$O$63,$J16),"")</f>
        <v/>
      </c>
      <c r="H16" s="152" t="str">
        <f t="array" ref="H16">IF(ISNUMBER($J16),INDEX('Výpočty'!$P$4:$P$63,$J16),"")</f>
        <v/>
      </c>
      <c r="I16" s="116" t="str">
        <f t="array" ref="I16">IF(ISNUMBER($J16),INDEX('Výpočty'!I$4:I$63,$J16),"")</f>
        <v/>
      </c>
      <c r="J16" s="114" t="str">
        <f>'Výpočty'!AC80</f>
        <v>#NUM!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ht="15.75" customHeight="1">
      <c r="A17" s="108">
        <v>14.0</v>
      </c>
      <c r="B17" s="155" t="str">
        <f t="array" ref="B17">IF(ISNUMBER($J17),INDEX(Registrace!$G$4:$G$50,$J17),"")</f>
        <v/>
      </c>
      <c r="C17" s="134" t="str">
        <f t="array" ref="C17">IF(ISNUMBER($J17),INDEX('Výpočty'!$F$4:$F$63,$J17),"")</f>
        <v/>
      </c>
      <c r="D17" s="134" t="str">
        <f t="array" ref="D17">IF(ISNUMBER($J17),INDEX('Výpočty'!$G$4:$G$63,$J17),"")</f>
        <v/>
      </c>
      <c r="E17" s="151" t="str">
        <f t="array" ref="E17">IF(ISNUMBER($J17),INDEX('Výpočty'!M$4:M$63,$J17),"")</f>
        <v/>
      </c>
      <c r="F17" s="151" t="str">
        <f t="array" ref="F17">IF(ISNUMBER($J17),INDEX('Výpočty'!$N$4:$N$63,$J17),"")</f>
        <v/>
      </c>
      <c r="G17" s="150" t="str">
        <f t="array" ref="G17">IF(ISNUMBER($J17),INDEX('Výpočty'!$O$4:$O$63,$J17),"")</f>
        <v/>
      </c>
      <c r="H17" s="152" t="str">
        <f t="array" ref="H17">IF(ISNUMBER($J17),INDEX('Výpočty'!$P$4:$P$63,$J17),"")</f>
        <v/>
      </c>
      <c r="I17" s="116" t="str">
        <f t="array" ref="I17">IF(ISNUMBER($J17),INDEX('Výpočty'!I$4:I$63,$J17),"")</f>
        <v/>
      </c>
      <c r="J17" s="114" t="str">
        <f>'Výpočty'!AC81</f>
        <v>#NUM!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ht="15.75" customHeight="1">
      <c r="A18" s="108">
        <v>15.0</v>
      </c>
      <c r="B18" s="155" t="str">
        <f t="array" ref="B18">IF(ISNUMBER($J18),INDEX(Registrace!$G$4:$G$50,$J18),"")</f>
        <v/>
      </c>
      <c r="C18" s="134" t="str">
        <f t="array" ref="C18">IF(ISNUMBER($J18),INDEX('Výpočty'!$F$4:$F$63,$J18),"")</f>
        <v/>
      </c>
      <c r="D18" s="134" t="str">
        <f t="array" ref="D18">IF(ISNUMBER($J18),INDEX('Výpočty'!$G$4:$G$63,$J18),"")</f>
        <v/>
      </c>
      <c r="E18" s="151" t="str">
        <f t="array" ref="E18">IF(ISNUMBER($J18),INDEX('Výpočty'!M$4:M$63,$J18),"")</f>
        <v/>
      </c>
      <c r="F18" s="151" t="str">
        <f t="array" ref="F18">IF(ISNUMBER($J18),INDEX('Výpočty'!$N$4:$N$63,$J18),"")</f>
        <v/>
      </c>
      <c r="G18" s="150" t="str">
        <f t="array" ref="G18">IF(ISNUMBER($J18),INDEX('Výpočty'!$O$4:$O$63,$J18),"")</f>
        <v/>
      </c>
      <c r="H18" s="152" t="str">
        <f t="array" ref="H18">IF(ISNUMBER($J18),INDEX('Výpočty'!$P$4:$P$63,$J18),"")</f>
        <v/>
      </c>
      <c r="I18" s="116" t="str">
        <f t="array" ref="I18">IF(ISNUMBER($J18),INDEX('Výpočty'!I$4:I$63,$J18),"")</f>
        <v/>
      </c>
      <c r="J18" s="114" t="str">
        <f>'Výpočty'!AC82</f>
        <v>#NUM!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ht="15.75" customHeight="1">
      <c r="A19" s="108">
        <v>16.0</v>
      </c>
      <c r="B19" s="155" t="str">
        <f t="array" ref="B19">IF(ISNUMBER($J19),INDEX(Registrace!$G$4:$G$50,$J19),"")</f>
        <v/>
      </c>
      <c r="C19" s="134" t="str">
        <f t="array" ref="C19">IF(ISNUMBER($J19),INDEX('Výpočty'!$F$4:$F$63,$J19),"")</f>
        <v/>
      </c>
      <c r="D19" s="134" t="str">
        <f t="array" ref="D19">IF(ISNUMBER($J19),INDEX('Výpočty'!$G$4:$G$63,$J19),"")</f>
        <v/>
      </c>
      <c r="E19" s="151" t="str">
        <f t="array" ref="E19">IF(ISNUMBER($J19),INDEX('Výpočty'!M$4:M$63,$J19),"")</f>
        <v/>
      </c>
      <c r="F19" s="151" t="str">
        <f t="array" ref="F19">IF(ISNUMBER($J19),INDEX('Výpočty'!$N$4:$N$63,$J19),"")</f>
        <v/>
      </c>
      <c r="G19" s="150" t="str">
        <f t="array" ref="G19">IF(ISNUMBER($J19),INDEX('Výpočty'!$O$4:$O$63,$J19),"")</f>
        <v/>
      </c>
      <c r="H19" s="152" t="str">
        <f t="array" ref="H19">IF(ISNUMBER($J19),INDEX('Výpočty'!$P$4:$P$63,$J19),"")</f>
        <v/>
      </c>
      <c r="I19" s="116" t="str">
        <f t="array" ref="I19">IF(ISNUMBER($J19),INDEX('Výpočty'!I$4:I$63,$J19),"")</f>
        <v/>
      </c>
      <c r="J19" s="114" t="str">
        <f>'Výpočty'!AC83</f>
        <v>#NUM!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15.75" customHeight="1">
      <c r="A20" s="108">
        <v>17.0</v>
      </c>
      <c r="B20" s="155" t="str">
        <f t="array" ref="B20">IF(ISNUMBER($J20),INDEX(Registrace!$G$4:$G$50,$J20),"")</f>
        <v/>
      </c>
      <c r="C20" s="134" t="str">
        <f t="array" ref="C20">IF(ISNUMBER($J20),INDEX('Výpočty'!$F$4:$F$63,$J20),"")</f>
        <v/>
      </c>
      <c r="D20" s="134" t="str">
        <f t="array" ref="D20">IF(ISNUMBER($J20),INDEX('Výpočty'!$G$4:$G$63,$J20),"")</f>
        <v/>
      </c>
      <c r="E20" s="151" t="str">
        <f t="array" ref="E20">IF(ISNUMBER($J20),INDEX('Výpočty'!M$4:M$63,$J20),"")</f>
        <v/>
      </c>
      <c r="F20" s="151" t="str">
        <f t="array" ref="F20">IF(ISNUMBER($J20),INDEX('Výpočty'!$N$4:$N$63,$J20),"")</f>
        <v/>
      </c>
      <c r="G20" s="150" t="str">
        <f t="array" ref="G20">IF(ISNUMBER($J20),INDEX('Výpočty'!$O$4:$O$63,$J20),"")</f>
        <v/>
      </c>
      <c r="H20" s="152" t="str">
        <f t="array" ref="H20">IF(ISNUMBER($J20),INDEX('Výpočty'!$P$4:$P$63,$J20),"")</f>
        <v/>
      </c>
      <c r="I20" s="116" t="str">
        <f t="array" ref="I20">IF(ISNUMBER($J20),INDEX('Výpočty'!I$4:I$63,$J20),"")</f>
        <v/>
      </c>
      <c r="J20" s="114" t="str">
        <f>'Výpočty'!AC84</f>
        <v>#NUM!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ht="15.75" customHeight="1">
      <c r="A21" s="108">
        <v>18.0</v>
      </c>
      <c r="B21" s="155" t="str">
        <f t="array" ref="B21">IF(ISNUMBER($J21),INDEX(Registrace!$G$4:$G$50,$J21),"")</f>
        <v/>
      </c>
      <c r="C21" s="134" t="str">
        <f t="array" ref="C21">IF(ISNUMBER($J21),INDEX('Výpočty'!$F$4:$F$63,$J21),"")</f>
        <v/>
      </c>
      <c r="D21" s="134" t="str">
        <f t="array" ref="D21">IF(ISNUMBER($J21),INDEX('Výpočty'!$G$4:$G$63,$J21),"")</f>
        <v/>
      </c>
      <c r="E21" s="151" t="str">
        <f t="array" ref="E21">IF(ISNUMBER($J21),INDEX('Výpočty'!M$4:M$63,$J21),"")</f>
        <v/>
      </c>
      <c r="F21" s="151" t="str">
        <f t="array" ref="F21">IF(ISNUMBER($J21),INDEX('Výpočty'!$N$4:$N$63,$J21),"")</f>
        <v/>
      </c>
      <c r="G21" s="150" t="str">
        <f t="array" ref="G21">IF(ISNUMBER($J21),INDEX('Výpočty'!$O$4:$O$63,$J21),"")</f>
        <v/>
      </c>
      <c r="H21" s="152" t="str">
        <f t="array" ref="H21">IF(ISNUMBER($J21),INDEX('Výpočty'!$P$4:$P$63,$J21),"")</f>
        <v/>
      </c>
      <c r="I21" s="116" t="str">
        <f t="array" ref="I21">IF(ISNUMBER($J21),INDEX('Výpočty'!I$4:I$63,$J21),"")</f>
        <v/>
      </c>
      <c r="J21" s="114" t="str">
        <f>'Výpočty'!AC85</f>
        <v>#NUM!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15.75" customHeight="1">
      <c r="A22" s="108">
        <v>19.0</v>
      </c>
      <c r="B22" s="155" t="str">
        <f t="array" ref="B22">IF(ISNUMBER($J22),INDEX(Registrace!$G$4:$G$50,$J22),"")</f>
        <v/>
      </c>
      <c r="C22" s="134" t="str">
        <f t="array" ref="C22">IF(ISNUMBER($J22),INDEX('Výpočty'!$F$4:$F$63,$J22),"")</f>
        <v/>
      </c>
      <c r="D22" s="134" t="str">
        <f t="array" ref="D22">IF(ISNUMBER($J22),INDEX('Výpočty'!$G$4:$G$63,$J22),"")</f>
        <v/>
      </c>
      <c r="E22" s="151" t="str">
        <f t="array" ref="E22">IF(ISNUMBER($J22),INDEX('Výpočty'!M$4:M$63,$J22),"")</f>
        <v/>
      </c>
      <c r="F22" s="151" t="str">
        <f t="array" ref="F22">IF(ISNUMBER($J22),INDEX('Výpočty'!$N$4:$N$63,$J22),"")</f>
        <v/>
      </c>
      <c r="G22" s="150" t="str">
        <f t="array" ref="G22">IF(ISNUMBER($J22),INDEX('Výpočty'!$O$4:$O$63,$J22),"")</f>
        <v/>
      </c>
      <c r="H22" s="152" t="str">
        <f t="array" ref="H22">IF(ISNUMBER($J22),INDEX('Výpočty'!$P$4:$P$63,$J22),"")</f>
        <v/>
      </c>
      <c r="I22" s="116" t="str">
        <f t="array" ref="I22">IF(ISNUMBER($J22),INDEX('Výpočty'!I$4:I$63,$J22),"")</f>
        <v/>
      </c>
      <c r="J22" s="114" t="str">
        <f>'Výpočty'!AC86</f>
        <v>#NUM!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ht="15.75" customHeight="1">
      <c r="A23" s="108">
        <v>20.0</v>
      </c>
      <c r="B23" s="155" t="str">
        <f t="array" ref="B23">IF(ISNUMBER($J23),INDEX(Registrace!$G$4:$G$50,$J23),"")</f>
        <v/>
      </c>
      <c r="C23" s="134" t="str">
        <f t="array" ref="C23">IF(ISNUMBER($J23),INDEX('Výpočty'!$F$4:$F$63,$J23),"")</f>
        <v/>
      </c>
      <c r="D23" s="134" t="str">
        <f t="array" ref="D23">IF(ISNUMBER($J23),INDEX('Výpočty'!$G$4:$G$63,$J23),"")</f>
        <v/>
      </c>
      <c r="E23" s="151" t="str">
        <f t="array" ref="E23">IF(ISNUMBER($J23),INDEX('Výpočty'!M$4:M$63,$J23),"")</f>
        <v/>
      </c>
      <c r="F23" s="151" t="str">
        <f t="array" ref="F23">IF(ISNUMBER($J23),INDEX('Výpočty'!$N$4:$N$63,$J23),"")</f>
        <v/>
      </c>
      <c r="G23" s="150" t="str">
        <f t="array" ref="G23">IF(ISNUMBER($J23),INDEX('Výpočty'!$O$4:$O$63,$J23),"")</f>
        <v/>
      </c>
      <c r="H23" s="152" t="str">
        <f t="array" ref="H23">IF(ISNUMBER($J23),INDEX('Výpočty'!$P$4:$P$63,$J23),"")</f>
        <v/>
      </c>
      <c r="I23" s="116" t="str">
        <f t="array" ref="I23">IF(ISNUMBER($J23),INDEX('Výpočty'!I$4:I$63,$J23),"")</f>
        <v/>
      </c>
      <c r="J23" s="114" t="str">
        <f>'Výpočty'!AC87</f>
        <v>#NUM!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15.75" customHeight="1">
      <c r="A24" s="108">
        <v>21.0</v>
      </c>
      <c r="B24" s="155" t="str">
        <f t="array" ref="B24">IF(ISNUMBER($J24),INDEX(Registrace!$G$4:$G$50,$J24),"")</f>
        <v/>
      </c>
      <c r="C24" s="134" t="str">
        <f t="array" ref="C24">IF(ISNUMBER($J24),INDEX('Výpočty'!$F$4:$F$63,$J24),"")</f>
        <v/>
      </c>
      <c r="D24" s="134" t="str">
        <f t="array" ref="D24">IF(ISNUMBER($J24),INDEX('Výpočty'!$G$4:$G$63,$J24),"")</f>
        <v/>
      </c>
      <c r="E24" s="151" t="str">
        <f t="array" ref="E24">IF(ISNUMBER($J24),INDEX('Výpočty'!M$4:M$63,$J24),"")</f>
        <v/>
      </c>
      <c r="F24" s="151" t="str">
        <f t="array" ref="F24">IF(ISNUMBER($J24),INDEX('Výpočty'!$N$4:$N$63,$J24),"")</f>
        <v/>
      </c>
      <c r="G24" s="150" t="str">
        <f t="array" ref="G24">IF(ISNUMBER($J24),INDEX('Výpočty'!$O$4:$O$63,$J24),"")</f>
        <v/>
      </c>
      <c r="H24" s="152" t="str">
        <f t="array" ref="H24">IF(ISNUMBER($J24),INDEX('Výpočty'!$P$4:$P$63,$J24),"")</f>
        <v/>
      </c>
      <c r="I24" s="116" t="str">
        <f t="array" ref="I24">IF(ISNUMBER($J24),INDEX('Výpočty'!I$4:I$63,$J24),"")</f>
        <v/>
      </c>
      <c r="J24" s="114" t="str">
        <f>'Výpočty'!AC88</f>
        <v>#NUM!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15.75" customHeight="1">
      <c r="A25" s="108">
        <v>22.0</v>
      </c>
      <c r="B25" s="155" t="str">
        <f t="array" ref="B25">IF(ISNUMBER($J25),INDEX(Registrace!$G$4:$G$50,$J25),"")</f>
        <v/>
      </c>
      <c r="C25" s="134" t="str">
        <f t="array" ref="C25">IF(ISNUMBER($J25),INDEX('Výpočty'!$F$4:$F$63,$J25),"")</f>
        <v/>
      </c>
      <c r="D25" s="134" t="str">
        <f t="array" ref="D25">IF(ISNUMBER($J25),INDEX('Výpočty'!$G$4:$G$63,$J25),"")</f>
        <v/>
      </c>
      <c r="E25" s="151" t="str">
        <f t="array" ref="E25">IF(ISNUMBER($J25),INDEX('Výpočty'!M$4:M$63,$J25),"")</f>
        <v/>
      </c>
      <c r="F25" s="151" t="str">
        <f t="array" ref="F25">IF(ISNUMBER($J25),INDEX('Výpočty'!$N$4:$N$63,$J25),"")</f>
        <v/>
      </c>
      <c r="G25" s="150" t="str">
        <f t="array" ref="G25">IF(ISNUMBER($J25),INDEX('Výpočty'!$O$4:$O$63,$J25),"")</f>
        <v/>
      </c>
      <c r="H25" s="152" t="str">
        <f t="array" ref="H25">IF(ISNUMBER($J25),INDEX('Výpočty'!$P$4:$P$63,$J25),"")</f>
        <v/>
      </c>
      <c r="I25" s="116" t="str">
        <f t="array" ref="I25">IF(ISNUMBER($J25),INDEX('Výpočty'!I$4:I$63,$J25),"")</f>
        <v/>
      </c>
      <c r="J25" s="114" t="str">
        <f>'Výpočty'!AC89</f>
        <v>#NUM!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ht="15.75" customHeight="1">
      <c r="A26" s="108">
        <v>23.0</v>
      </c>
      <c r="B26" s="155" t="str">
        <f t="array" ref="B26">IF(ISNUMBER($J26),INDEX(Registrace!$G$4:$G$50,$J26),"")</f>
        <v/>
      </c>
      <c r="C26" s="134" t="str">
        <f t="array" ref="C26">IF(ISNUMBER($J26),INDEX('Výpočty'!$F$4:$F$63,$J26),"")</f>
        <v/>
      </c>
      <c r="D26" s="134" t="str">
        <f t="array" ref="D26">IF(ISNUMBER($J26),INDEX('Výpočty'!$G$4:$G$63,$J26),"")</f>
        <v/>
      </c>
      <c r="E26" s="151" t="str">
        <f t="array" ref="E26">IF(ISNUMBER($J26),INDEX('Výpočty'!M$4:M$63,$J26),"")</f>
        <v/>
      </c>
      <c r="F26" s="151" t="str">
        <f t="array" ref="F26">IF(ISNUMBER($J26),INDEX('Výpočty'!$N$4:$N$63,$J26),"")</f>
        <v/>
      </c>
      <c r="G26" s="150" t="str">
        <f t="array" ref="G26">IF(ISNUMBER($J26),INDEX('Výpočty'!$O$4:$O$63,$J26),"")</f>
        <v/>
      </c>
      <c r="H26" s="152" t="str">
        <f t="array" ref="H26">IF(ISNUMBER($J26),INDEX('Výpočty'!$P$4:$P$63,$J26),"")</f>
        <v/>
      </c>
      <c r="I26" s="116" t="str">
        <f t="array" ref="I26">IF(ISNUMBER($J26),INDEX('Výpočty'!I$4:I$63,$J26),"")</f>
        <v/>
      </c>
      <c r="J26" s="114" t="str">
        <f>'Výpočty'!AC90</f>
        <v>#NUM!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ht="15.75" customHeight="1">
      <c r="A27" s="108">
        <v>24.0</v>
      </c>
      <c r="B27" s="155" t="str">
        <f t="array" ref="B27">IF(ISNUMBER($J27),INDEX(Registrace!$G$4:$G$50,$J27),"")</f>
        <v/>
      </c>
      <c r="C27" s="134" t="str">
        <f t="array" ref="C27">IF(ISNUMBER($J27),INDEX('Výpočty'!$F$4:$F$63,$J27),"")</f>
        <v/>
      </c>
      <c r="D27" s="134" t="str">
        <f t="array" ref="D27">IF(ISNUMBER($J27),INDEX('Výpočty'!$G$4:$G$63,$J27),"")</f>
        <v/>
      </c>
      <c r="E27" s="151" t="str">
        <f t="array" ref="E27">IF(ISNUMBER($J27),INDEX('Výpočty'!M$4:M$63,$J27),"")</f>
        <v/>
      </c>
      <c r="F27" s="151" t="str">
        <f t="array" ref="F27">IF(ISNUMBER($J27),INDEX('Výpočty'!$N$4:$N$63,$J27),"")</f>
        <v/>
      </c>
      <c r="G27" s="150" t="str">
        <f t="array" ref="G27">IF(ISNUMBER($J27),INDEX('Výpočty'!$O$4:$O$63,$J27),"")</f>
        <v/>
      </c>
      <c r="H27" s="152" t="str">
        <f t="array" ref="H27">IF(ISNUMBER($J27),INDEX('Výpočty'!$P$4:$P$63,$J27),"")</f>
        <v/>
      </c>
      <c r="I27" s="116" t="str">
        <f t="array" ref="I27">IF(ISNUMBER($J27),INDEX('Výpočty'!I$4:I$63,$J27),"")</f>
        <v/>
      </c>
      <c r="J27" s="114" t="str">
        <f>'Výpočty'!AC91</f>
        <v>#NUM!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ht="15.75" customHeight="1">
      <c r="A28" s="108">
        <v>25.0</v>
      </c>
      <c r="B28" s="155" t="str">
        <f t="array" ref="B28">IF(ISNUMBER($J28),INDEX(Registrace!$G$4:$G$50,$J28),"")</f>
        <v/>
      </c>
      <c r="C28" s="134" t="str">
        <f t="array" ref="C28">IF(ISNUMBER($J28),INDEX('Výpočty'!$F$4:$F$63,$J28),"")</f>
        <v/>
      </c>
      <c r="D28" s="134" t="str">
        <f t="array" ref="D28">IF(ISNUMBER($J28),INDEX('Výpočty'!$G$4:$G$63,$J28),"")</f>
        <v/>
      </c>
      <c r="E28" s="151" t="str">
        <f t="array" ref="E28">IF(ISNUMBER($J28),INDEX('Výpočty'!M$4:M$63,$J28),"")</f>
        <v/>
      </c>
      <c r="F28" s="151" t="str">
        <f t="array" ref="F28">IF(ISNUMBER($J28),INDEX('Výpočty'!$N$4:$N$63,$J28),"")</f>
        <v/>
      </c>
      <c r="G28" s="150" t="str">
        <f t="array" ref="G28">IF(ISNUMBER($J28),INDEX('Výpočty'!$O$4:$O$63,$J28),"")</f>
        <v/>
      </c>
      <c r="H28" s="152" t="str">
        <f t="array" ref="H28">IF(ISNUMBER($J28),INDEX('Výpočty'!$P$4:$P$63,$J28),"")</f>
        <v/>
      </c>
      <c r="I28" s="116" t="str">
        <f t="array" ref="I28">IF(ISNUMBER($J28),INDEX('Výpočty'!I$4:I$63,$J28),"")</f>
        <v/>
      </c>
      <c r="J28" s="114" t="str">
        <f>'Výpočty'!AC92</f>
        <v>#NUM!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ht="15.75" customHeight="1">
      <c r="A29" s="108">
        <v>26.0</v>
      </c>
      <c r="B29" s="155" t="str">
        <f t="array" ref="B29">IF(ISNUMBER($J29),INDEX(Registrace!$G$4:$G$50,$J29),"")</f>
        <v/>
      </c>
      <c r="C29" s="134" t="str">
        <f t="array" ref="C29">IF(ISNUMBER($J29),INDEX('Výpočty'!$F$4:$F$63,$J29),"")</f>
        <v/>
      </c>
      <c r="D29" s="134" t="str">
        <f t="array" ref="D29">IF(ISNUMBER($J29),INDEX('Výpočty'!$G$4:$G$63,$J29),"")</f>
        <v/>
      </c>
      <c r="E29" s="151" t="str">
        <f t="array" ref="E29">IF(ISNUMBER($J29),INDEX('Výpočty'!M$4:M$63,$J29),"")</f>
        <v/>
      </c>
      <c r="F29" s="151" t="str">
        <f t="array" ref="F29">IF(ISNUMBER($J29),INDEX('Výpočty'!$N$4:$N$63,$J29),"")</f>
        <v/>
      </c>
      <c r="G29" s="150" t="str">
        <f t="array" ref="G29">IF(ISNUMBER($J29),INDEX('Výpočty'!$O$4:$O$63,$J29),"")</f>
        <v/>
      </c>
      <c r="H29" s="152" t="str">
        <f t="array" ref="H29">IF(ISNUMBER($J29),INDEX('Výpočty'!$P$4:$P$63,$J29),"")</f>
        <v/>
      </c>
      <c r="I29" s="116" t="str">
        <f t="array" ref="I29">IF(ISNUMBER($J29),INDEX('Výpočty'!I$4:I$63,$J29),"")</f>
        <v/>
      </c>
      <c r="J29" s="114" t="str">
        <f>'Výpočty'!AC93</f>
        <v>#NUM!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ht="15.75" customHeight="1">
      <c r="A30" s="108">
        <v>27.0</v>
      </c>
      <c r="B30" s="155" t="str">
        <f t="array" ref="B30">IF(ISNUMBER($J30),INDEX(Registrace!$G$4:$G$50,$J30),"")</f>
        <v/>
      </c>
      <c r="C30" s="134" t="str">
        <f t="array" ref="C30">IF(ISNUMBER($J30),INDEX('Výpočty'!$F$4:$F$63,$J30),"")</f>
        <v/>
      </c>
      <c r="D30" s="134" t="str">
        <f t="array" ref="D30">IF(ISNUMBER($J30),INDEX('Výpočty'!$G$4:$G$63,$J30),"")</f>
        <v/>
      </c>
      <c r="E30" s="151" t="str">
        <f t="array" ref="E30">IF(ISNUMBER($J30),INDEX('Výpočty'!M$4:M$63,$J30),"")</f>
        <v/>
      </c>
      <c r="F30" s="151" t="str">
        <f t="array" ref="F30">IF(ISNUMBER($J30),INDEX('Výpočty'!$N$4:$N$63,$J30),"")</f>
        <v/>
      </c>
      <c r="G30" s="150" t="str">
        <f t="array" ref="G30">IF(ISNUMBER($J30),INDEX('Výpočty'!$O$4:$O$63,$J30),"")</f>
        <v/>
      </c>
      <c r="H30" s="152" t="str">
        <f t="array" ref="H30">IF(ISNUMBER($J30),INDEX('Výpočty'!$P$4:$P$63,$J30),"")</f>
        <v/>
      </c>
      <c r="I30" s="116" t="str">
        <f t="array" ref="I30">IF(ISNUMBER($J30),INDEX('Výpočty'!I$4:I$63,$J30),"")</f>
        <v/>
      </c>
      <c r="J30" s="114" t="str">
        <f>'Výpočty'!AC94</f>
        <v>#NUM!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ht="15.75" customHeight="1">
      <c r="A31" s="108">
        <v>28.0</v>
      </c>
      <c r="B31" s="155" t="str">
        <f t="array" ref="B31">IF(ISNUMBER($J31),INDEX(Registrace!$G$4:$G$50,$J31),"")</f>
        <v/>
      </c>
      <c r="C31" s="134" t="str">
        <f t="array" ref="C31">IF(ISNUMBER($J31),INDEX('Výpočty'!$F$4:$F$63,$J31),"")</f>
        <v/>
      </c>
      <c r="D31" s="134" t="str">
        <f t="array" ref="D31">IF(ISNUMBER($J31),INDEX('Výpočty'!$G$4:$G$63,$J31),"")</f>
        <v/>
      </c>
      <c r="E31" s="151" t="str">
        <f t="array" ref="E31">IF(ISNUMBER($J31),INDEX('Výpočty'!M$4:M$63,$J31),"")</f>
        <v/>
      </c>
      <c r="F31" s="151" t="str">
        <f t="array" ref="F31">IF(ISNUMBER($J31),INDEX('Výpočty'!$N$4:$N$63,$J31),"")</f>
        <v/>
      </c>
      <c r="G31" s="150" t="str">
        <f t="array" ref="G31">IF(ISNUMBER($J31),INDEX('Výpočty'!$O$4:$O$63,$J31),"")</f>
        <v/>
      </c>
      <c r="H31" s="152" t="str">
        <f t="array" ref="H31">IF(ISNUMBER($J31),INDEX('Výpočty'!$P$4:$P$63,$J31),"")</f>
        <v/>
      </c>
      <c r="I31" s="116" t="str">
        <f t="array" ref="I31">IF(ISNUMBER($J31),INDEX('Výpočty'!I$4:I$63,$J31),"")</f>
        <v/>
      </c>
      <c r="J31" s="114" t="str">
        <f>'Výpočty'!AC95</f>
        <v>#NUM!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ht="15.75" customHeight="1">
      <c r="A32" s="108">
        <v>29.0</v>
      </c>
      <c r="B32" s="155" t="str">
        <f t="array" ref="B32">IF(ISNUMBER($J32),INDEX(Registrace!$G$4:$G$50,$J32),"")</f>
        <v/>
      </c>
      <c r="C32" s="134" t="str">
        <f t="array" ref="C32">IF(ISNUMBER($J32),INDEX('Výpočty'!$F$4:$F$63,$J32),"")</f>
        <v/>
      </c>
      <c r="D32" s="134" t="str">
        <f t="array" ref="D32">IF(ISNUMBER($J32),INDEX('Výpočty'!$G$4:$G$63,$J32),"")</f>
        <v/>
      </c>
      <c r="E32" s="151" t="str">
        <f t="array" ref="E32">IF(ISNUMBER($J32),INDEX('Výpočty'!M$4:M$63,$J32),"")</f>
        <v/>
      </c>
      <c r="F32" s="151" t="str">
        <f t="array" ref="F32">IF(ISNUMBER($J32),INDEX('Výpočty'!$N$4:$N$63,$J32),"")</f>
        <v/>
      </c>
      <c r="G32" s="150" t="str">
        <f t="array" ref="G32">IF(ISNUMBER($J32),INDEX('Výpočty'!$O$4:$O$63,$J32),"")</f>
        <v/>
      </c>
      <c r="H32" s="152" t="str">
        <f t="array" ref="H32">IF(ISNUMBER($J32),INDEX('Výpočty'!$P$4:$P$63,$J32),"")</f>
        <v/>
      </c>
      <c r="I32" s="116" t="str">
        <f t="array" ref="I32">IF(ISNUMBER($J32),INDEX('Výpočty'!I$4:I$63,$J32),"")</f>
        <v/>
      </c>
      <c r="J32" s="114" t="str">
        <f>'Výpočty'!AC96</f>
        <v>#NUM!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ht="15.75" customHeight="1">
      <c r="A33" s="108">
        <v>30.0</v>
      </c>
      <c r="B33" s="155" t="str">
        <f t="array" ref="B33">IF(ISNUMBER($J33),INDEX(Registrace!$G$4:$G$50,$J33),"")</f>
        <v/>
      </c>
      <c r="C33" s="134" t="str">
        <f t="array" ref="C33">IF(ISNUMBER($J33),INDEX('Výpočty'!$F$4:$F$63,$J33),"")</f>
        <v/>
      </c>
      <c r="D33" s="134" t="str">
        <f t="array" ref="D33">IF(ISNUMBER($J33),INDEX('Výpočty'!$G$4:$G$63,$J33),"")</f>
        <v/>
      </c>
      <c r="E33" s="151" t="str">
        <f t="array" ref="E33">IF(ISNUMBER($J33),INDEX('Výpočty'!M$4:M$63,$J33),"")</f>
        <v/>
      </c>
      <c r="F33" s="151" t="str">
        <f t="array" ref="F33">IF(ISNUMBER($J33),INDEX('Výpočty'!$N$4:$N$63,$J33),"")</f>
        <v/>
      </c>
      <c r="G33" s="150" t="str">
        <f t="array" ref="G33">IF(ISNUMBER($J33),INDEX('Výpočty'!$O$4:$O$63,$J33),"")</f>
        <v/>
      </c>
      <c r="H33" s="152" t="str">
        <f t="array" ref="H33">IF(ISNUMBER($J33),INDEX('Výpočty'!$P$4:$P$63,$J33),"")</f>
        <v/>
      </c>
      <c r="I33" s="116" t="str">
        <f t="array" ref="I33">IF(ISNUMBER($J33),INDEX('Výpočty'!I$4:I$63,$J33),"")</f>
        <v/>
      </c>
      <c r="J33" s="114" t="str">
        <f>'Výpočty'!AC97</f>
        <v>#NUM!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ht="15.75" customHeight="1">
      <c r="A34" s="108">
        <v>31.0</v>
      </c>
      <c r="B34" s="155" t="str">
        <f t="array" ref="B34">IF(ISNUMBER($J34),INDEX(Registrace!$G$4:$G$50,$J34),"")</f>
        <v/>
      </c>
      <c r="C34" s="134" t="str">
        <f t="array" ref="C34">IF(ISNUMBER($J34),INDEX('Výpočty'!$F$4:$F$63,$J34),"")</f>
        <v/>
      </c>
      <c r="D34" s="134" t="str">
        <f t="array" ref="D34">IF(ISNUMBER($J34),INDEX('Výpočty'!$G$4:$G$63,$J34),"")</f>
        <v/>
      </c>
      <c r="E34" s="151" t="str">
        <f t="array" ref="E34">IF(ISNUMBER($J34),INDEX('Výpočty'!M$4:M$63,$J34),"")</f>
        <v/>
      </c>
      <c r="F34" s="151" t="str">
        <f t="array" ref="F34">IF(ISNUMBER($J34),INDEX('Výpočty'!$N$4:$N$63,$J34),"")</f>
        <v/>
      </c>
      <c r="G34" s="150" t="str">
        <f t="array" ref="G34">IF(ISNUMBER($J34),INDEX('Výpočty'!$O$4:$O$63,$J34),"")</f>
        <v/>
      </c>
      <c r="H34" s="152" t="str">
        <f t="array" ref="H34">IF(ISNUMBER($J34),INDEX('Výpočty'!$P$4:$P$63,$J34),"")</f>
        <v/>
      </c>
      <c r="I34" s="116" t="str">
        <f t="array" ref="I34">IF(ISNUMBER($J34),INDEX('Výpočty'!I$4:I$63,$J34),"")</f>
        <v/>
      </c>
      <c r="J34" s="114" t="str">
        <f>'Výpočty'!AC98</f>
        <v>#NUM!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ht="15.75" customHeight="1">
      <c r="A35" s="108">
        <v>32.0</v>
      </c>
      <c r="B35" s="155" t="str">
        <f t="array" ref="B35">IF(ISNUMBER($J35),INDEX(Registrace!$G$4:$G$50,$J35),"")</f>
        <v/>
      </c>
      <c r="C35" s="134" t="str">
        <f t="array" ref="C35">IF(ISNUMBER($J35),INDEX('Výpočty'!$F$4:$F$63,$J35),"")</f>
        <v/>
      </c>
      <c r="D35" s="134" t="str">
        <f t="array" ref="D35">IF(ISNUMBER($J35),INDEX('Výpočty'!$G$4:$G$63,$J35),"")</f>
        <v/>
      </c>
      <c r="E35" s="151" t="str">
        <f t="array" ref="E35">IF(ISNUMBER($J35),INDEX('Výpočty'!M$4:M$63,$J35),"")</f>
        <v/>
      </c>
      <c r="F35" s="151" t="str">
        <f t="array" ref="F35">IF(ISNUMBER($J35),INDEX('Výpočty'!$N$4:$N$63,$J35),"")</f>
        <v/>
      </c>
      <c r="G35" s="150" t="str">
        <f t="array" ref="G35">IF(ISNUMBER($J35),INDEX('Výpočty'!$O$4:$O$63,$J35),"")</f>
        <v/>
      </c>
      <c r="H35" s="152" t="str">
        <f t="array" ref="H35">IF(ISNUMBER($J35),INDEX('Výpočty'!$P$4:$P$63,$J35),"")</f>
        <v/>
      </c>
      <c r="I35" s="116" t="str">
        <f t="array" ref="I35">IF(ISNUMBER($J35),INDEX('Výpočty'!I$4:I$63,$J35),"")</f>
        <v/>
      </c>
      <c r="J35" s="114" t="str">
        <f>'Výpočty'!AC99</f>
        <v>#NUM!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ht="15.75" customHeight="1">
      <c r="A36" s="108">
        <v>33.0</v>
      </c>
      <c r="B36" s="155" t="str">
        <f t="array" ref="B36">IF(ISNUMBER($J36),INDEX(Registrace!$G$4:$G$50,$J36),"")</f>
        <v/>
      </c>
      <c r="C36" s="134" t="str">
        <f t="array" ref="C36">IF(ISNUMBER($J36),INDEX('Výpočty'!$F$4:$F$63,$J36),"")</f>
        <v/>
      </c>
      <c r="D36" s="134" t="str">
        <f t="array" ref="D36">IF(ISNUMBER($J36),INDEX('Výpočty'!$G$4:$G$63,$J36),"")</f>
        <v/>
      </c>
      <c r="E36" s="151" t="str">
        <f t="array" ref="E36">IF(ISNUMBER($J36),INDEX('Výpočty'!M$4:M$63,$J36),"")</f>
        <v/>
      </c>
      <c r="F36" s="151" t="str">
        <f t="array" ref="F36">IF(ISNUMBER($J36),INDEX('Výpočty'!$N$4:$N$63,$J36),"")</f>
        <v/>
      </c>
      <c r="G36" s="150" t="str">
        <f t="array" ref="G36">IF(ISNUMBER($J36),INDEX('Výpočty'!$O$4:$O$63,$J36),"")</f>
        <v/>
      </c>
      <c r="H36" s="152" t="str">
        <f t="array" ref="H36">IF(ISNUMBER($J36),INDEX('Výpočty'!$P$4:$P$63,$J36),"")</f>
        <v/>
      </c>
      <c r="I36" s="116" t="str">
        <f t="array" ref="I36">IF(ISNUMBER($J36),INDEX('Výpočty'!I$4:I$63,$J36),"")</f>
        <v/>
      </c>
      <c r="J36" s="114" t="str">
        <f>'Výpočty'!AC100</f>
        <v>#NUM!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ht="15.75" customHeight="1">
      <c r="A37" s="108">
        <v>34.0</v>
      </c>
      <c r="B37" s="155" t="str">
        <f t="array" ref="B37">IF(ISNUMBER($J37),INDEX(Registrace!$G$4:$G$50,$J37),"")</f>
        <v/>
      </c>
      <c r="C37" s="134" t="str">
        <f t="array" ref="C37">IF(ISNUMBER($J37),INDEX('Výpočty'!$F$4:$F$63,$J37),"")</f>
        <v/>
      </c>
      <c r="D37" s="134" t="str">
        <f t="array" ref="D37">IF(ISNUMBER($J37),INDEX('Výpočty'!$G$4:$G$63,$J37),"")</f>
        <v/>
      </c>
      <c r="E37" s="151" t="str">
        <f t="array" ref="E37">IF(ISNUMBER($J37),INDEX('Výpočty'!M$4:M$63,$J37),"")</f>
        <v/>
      </c>
      <c r="F37" s="151" t="str">
        <f t="array" ref="F37">IF(ISNUMBER($J37),INDEX('Výpočty'!$N$4:$N$63,$J37),"")</f>
        <v/>
      </c>
      <c r="G37" s="150" t="str">
        <f t="array" ref="G37">IF(ISNUMBER($J37),INDEX('Výpočty'!$O$4:$O$63,$J37),"")</f>
        <v/>
      </c>
      <c r="H37" s="152" t="str">
        <f t="array" ref="H37">IF(ISNUMBER($J37),INDEX('Výpočty'!$P$4:$P$63,$J37),"")</f>
        <v/>
      </c>
      <c r="I37" s="116" t="str">
        <f t="array" ref="I37">IF(ISNUMBER($J37),INDEX('Výpočty'!I$4:I$63,$J37),"")</f>
        <v/>
      </c>
      <c r="J37" s="114" t="str">
        <f>'Výpočty'!AC101</f>
        <v>#NUM!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ht="15.75" customHeight="1">
      <c r="A38" s="108">
        <v>35.0</v>
      </c>
      <c r="B38" s="155" t="str">
        <f t="array" ref="B38">IF(ISNUMBER($J38),INDEX(Registrace!$G$4:$G$50,$J38),"")</f>
        <v/>
      </c>
      <c r="C38" s="134" t="str">
        <f t="array" ref="C38">IF(ISNUMBER($J38),INDEX('Výpočty'!$F$4:$F$63,$J38),"")</f>
        <v/>
      </c>
      <c r="D38" s="134" t="str">
        <f t="array" ref="D38">IF(ISNUMBER($J38),INDEX('Výpočty'!$G$4:$G$63,$J38),"")</f>
        <v/>
      </c>
      <c r="E38" s="151" t="str">
        <f t="array" ref="E38">IF(ISNUMBER($J38),INDEX('Výpočty'!M$4:M$63,$J38),"")</f>
        <v/>
      </c>
      <c r="F38" s="151" t="str">
        <f t="array" ref="F38">IF(ISNUMBER($J38),INDEX('Výpočty'!$N$4:$N$63,$J38),"")</f>
        <v/>
      </c>
      <c r="G38" s="150" t="str">
        <f t="array" ref="G38">IF(ISNUMBER($J38),INDEX('Výpočty'!$O$4:$O$63,$J38),"")</f>
        <v/>
      </c>
      <c r="H38" s="152" t="str">
        <f t="array" ref="H38">IF(ISNUMBER($J38),INDEX('Výpočty'!$P$4:$P$63,$J38),"")</f>
        <v/>
      </c>
      <c r="I38" s="116" t="str">
        <f t="array" ref="I38">IF(ISNUMBER($J38),INDEX('Výpočty'!I$4:I$63,$J38),"")</f>
        <v/>
      </c>
      <c r="J38" s="114" t="str">
        <f>'Výpočty'!AC102</f>
        <v>#NUM!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ht="15.75" customHeight="1">
      <c r="A39" s="108">
        <v>36.0</v>
      </c>
      <c r="B39" s="155" t="str">
        <f t="array" ref="B39">IF(ISNUMBER($J39),INDEX(Registrace!$G$4:$G$50,$J39),"")</f>
        <v/>
      </c>
      <c r="C39" s="134" t="str">
        <f t="array" ref="C39">IF(ISNUMBER($J39),INDEX('Výpočty'!$F$4:$F$63,$J39),"")</f>
        <v/>
      </c>
      <c r="D39" s="134" t="str">
        <f t="array" ref="D39">IF(ISNUMBER($J39),INDEX('Výpočty'!$G$4:$G$63,$J39),"")</f>
        <v/>
      </c>
      <c r="E39" s="151" t="str">
        <f t="array" ref="E39">IF(ISNUMBER($J39),INDEX('Výpočty'!M$4:M$63,$J39),"")</f>
        <v/>
      </c>
      <c r="F39" s="151" t="str">
        <f t="array" ref="F39">IF(ISNUMBER($J39),INDEX('Výpočty'!$N$4:$N$63,$J39),"")</f>
        <v/>
      </c>
      <c r="G39" s="150" t="str">
        <f t="array" ref="G39">IF(ISNUMBER($J39),INDEX('Výpočty'!$O$4:$O$63,$J39),"")</f>
        <v/>
      </c>
      <c r="H39" s="152" t="str">
        <f t="array" ref="H39">IF(ISNUMBER($J39),INDEX('Výpočty'!$P$4:$P$63,$J39),"")</f>
        <v/>
      </c>
      <c r="I39" s="116" t="str">
        <f t="array" ref="I39">IF(ISNUMBER($J39),INDEX('Výpočty'!I$4:I$63,$J39),"")</f>
        <v/>
      </c>
      <c r="J39" s="114" t="str">
        <f>'Výpočty'!AC103</f>
        <v>#NUM!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ht="15.75" customHeight="1">
      <c r="A40" s="108">
        <v>37.0</v>
      </c>
      <c r="B40" s="155" t="str">
        <f t="array" ref="B40">IF(ISNUMBER($J40),INDEX(Registrace!$G$4:$G$50,$J40),"")</f>
        <v/>
      </c>
      <c r="C40" s="134" t="str">
        <f t="array" ref="C40">IF(ISNUMBER($J40),INDEX('Výpočty'!$F$4:$F$63,$J40),"")</f>
        <v/>
      </c>
      <c r="D40" s="134" t="str">
        <f t="array" ref="D40">IF(ISNUMBER($J40),INDEX('Výpočty'!$G$4:$G$63,$J40),"")</f>
        <v/>
      </c>
      <c r="E40" s="151" t="str">
        <f t="array" ref="E40">IF(ISNUMBER($J40),INDEX('Výpočty'!M$4:M$63,$J40),"")</f>
        <v/>
      </c>
      <c r="F40" s="151" t="str">
        <f t="array" ref="F40">IF(ISNUMBER($J40),INDEX('Výpočty'!$N$4:$N$63,$J40),"")</f>
        <v/>
      </c>
      <c r="G40" s="150" t="str">
        <f t="array" ref="G40">IF(ISNUMBER($J40),INDEX('Výpočty'!$O$4:$O$63,$J40),"")</f>
        <v/>
      </c>
      <c r="H40" s="152" t="str">
        <f t="array" ref="H40">IF(ISNUMBER($J40),INDEX('Výpočty'!$P$4:$P$63,$J40),"")</f>
        <v/>
      </c>
      <c r="I40" s="116" t="str">
        <f t="array" ref="I40">IF(ISNUMBER($J40),INDEX('Výpočty'!I$4:I$63,$J40),"")</f>
        <v/>
      </c>
      <c r="J40" s="114" t="str">
        <f>'Výpočty'!AC104</f>
        <v>#NUM!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ht="15.75" customHeight="1">
      <c r="A41" s="108">
        <v>38.0</v>
      </c>
      <c r="B41" s="155" t="str">
        <f t="array" ref="B41">IF(ISNUMBER($J41),INDEX(Registrace!$G$4:$G$50,$J41),"")</f>
        <v/>
      </c>
      <c r="C41" s="134" t="str">
        <f t="array" ref="C41">IF(ISNUMBER($J41),INDEX('Výpočty'!$F$4:$F$63,$J41),"")</f>
        <v/>
      </c>
      <c r="D41" s="134" t="str">
        <f t="array" ref="D41">IF(ISNUMBER($J41),INDEX('Výpočty'!$G$4:$G$63,$J41),"")</f>
        <v/>
      </c>
      <c r="E41" s="151" t="str">
        <f t="array" ref="E41">IF(ISNUMBER($J41),INDEX('Výpočty'!M$4:M$63,$J41),"")</f>
        <v/>
      </c>
      <c r="F41" s="151" t="str">
        <f t="array" ref="F41">IF(ISNUMBER($J41),INDEX('Výpočty'!$N$4:$N$63,$J41),"")</f>
        <v/>
      </c>
      <c r="G41" s="150" t="str">
        <f t="array" ref="G41">IF(ISNUMBER($J41),INDEX('Výpočty'!$O$4:$O$63,$J41),"")</f>
        <v/>
      </c>
      <c r="H41" s="152" t="str">
        <f t="array" ref="H41">IF(ISNUMBER($J41),INDEX('Výpočty'!$P$4:$P$63,$J41),"")</f>
        <v/>
      </c>
      <c r="I41" s="116" t="str">
        <f t="array" ref="I41">IF(ISNUMBER($J41),INDEX('Výpočty'!I$4:I$63,$J41),"")</f>
        <v/>
      </c>
      <c r="J41" s="114" t="str">
        <f>'Výpočty'!AC105</f>
        <v>#NUM!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ht="15.75" customHeight="1">
      <c r="A42" s="108">
        <v>39.0</v>
      </c>
      <c r="B42" s="155" t="str">
        <f t="array" ref="B42">IF(ISNUMBER($J42),INDEX(Registrace!$G$4:$G$50,$J42),"")</f>
        <v/>
      </c>
      <c r="C42" s="134" t="str">
        <f t="array" ref="C42">IF(ISNUMBER($J42),INDEX('Výpočty'!$F$4:$F$63,$J42),"")</f>
        <v/>
      </c>
      <c r="D42" s="134" t="str">
        <f t="array" ref="D42">IF(ISNUMBER($J42),INDEX('Výpočty'!$G$4:$G$63,$J42),"")</f>
        <v/>
      </c>
      <c r="E42" s="151" t="str">
        <f t="array" ref="E42">IF(ISNUMBER($J42),INDEX('Výpočty'!M$4:M$63,$J42),"")</f>
        <v/>
      </c>
      <c r="F42" s="151" t="str">
        <f t="array" ref="F42">IF(ISNUMBER($J42),INDEX('Výpočty'!$N$4:$N$63,$J42),"")</f>
        <v/>
      </c>
      <c r="G42" s="150" t="str">
        <f t="array" ref="G42">IF(ISNUMBER($J42),INDEX('Výpočty'!$O$4:$O$63,$J42),"")</f>
        <v/>
      </c>
      <c r="H42" s="152" t="str">
        <f t="array" ref="H42">IF(ISNUMBER($J42),INDEX('Výpočty'!$P$4:$P$63,$J42),"")</f>
        <v/>
      </c>
      <c r="I42" s="116" t="str">
        <f t="array" ref="I42">IF(ISNUMBER($J42),INDEX('Výpočty'!I$4:I$63,$J42),"")</f>
        <v/>
      </c>
      <c r="J42" s="114" t="str">
        <f>'Výpočty'!AC106</f>
        <v>#NUM!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ht="15.75" customHeight="1">
      <c r="A43" s="108">
        <v>40.0</v>
      </c>
      <c r="B43" s="155" t="str">
        <f t="array" ref="B43">IF(ISNUMBER($J43),INDEX(Registrace!$G$4:$G$50,$J43),"")</f>
        <v/>
      </c>
      <c r="C43" s="134" t="str">
        <f t="array" ref="C43">IF(ISNUMBER($J43),INDEX('Výpočty'!$F$4:$F$63,$J43),"")</f>
        <v/>
      </c>
      <c r="D43" s="134" t="str">
        <f t="array" ref="D43">IF(ISNUMBER($J43),INDEX('Výpočty'!$G$4:$G$63,$J43),"")</f>
        <v/>
      </c>
      <c r="E43" s="151" t="str">
        <f t="array" ref="E43">IF(ISNUMBER($J43),INDEX('Výpočty'!M$4:M$63,$J43),"")</f>
        <v/>
      </c>
      <c r="F43" s="151" t="str">
        <f t="array" ref="F43">IF(ISNUMBER($J43),INDEX('Výpočty'!$N$4:$N$63,$J43),"")</f>
        <v/>
      </c>
      <c r="G43" s="150" t="str">
        <f t="array" ref="G43">IF(ISNUMBER($J43),INDEX('Výpočty'!$O$4:$O$63,$J43),"")</f>
        <v/>
      </c>
      <c r="H43" s="152" t="str">
        <f t="array" ref="H43">IF(ISNUMBER($J43),INDEX('Výpočty'!$P$4:$P$63,$J43),"")</f>
        <v/>
      </c>
      <c r="I43" s="116" t="str">
        <f t="array" ref="I43">IF(ISNUMBER($J43),INDEX('Výpočty'!I$4:I$63,$J43),"")</f>
        <v/>
      </c>
      <c r="J43" s="114" t="str">
        <f>'Výpočty'!AC107</f>
        <v>#NUM!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ht="15.75" customHeight="1">
      <c r="A44" s="108">
        <v>41.0</v>
      </c>
      <c r="B44" s="155" t="str">
        <f t="array" ref="B44">IF(ISNUMBER($J44),INDEX(Registrace!$G$4:$G$50,$J44),"")</f>
        <v/>
      </c>
      <c r="C44" s="134" t="str">
        <f t="array" ref="C44">IF(ISNUMBER($J44),INDEX('Výpočty'!$F$4:$F$63,$J44),"")</f>
        <v/>
      </c>
      <c r="D44" s="134" t="str">
        <f t="array" ref="D44">IF(ISNUMBER($J44),INDEX('Výpočty'!$G$4:$G$63,$J44),"")</f>
        <v/>
      </c>
      <c r="E44" s="151" t="str">
        <f t="array" ref="E44">IF(ISNUMBER($J44),INDEX('Výpočty'!M$4:M$63,$J44),"")</f>
        <v/>
      </c>
      <c r="F44" s="151" t="str">
        <f t="array" ref="F44">IF(ISNUMBER($J44),INDEX('Výpočty'!$N$4:$N$63,$J44),"")</f>
        <v/>
      </c>
      <c r="G44" s="150" t="str">
        <f t="array" ref="G44">IF(ISNUMBER($J44),INDEX('Výpočty'!$O$4:$O$63,$J44),"")</f>
        <v/>
      </c>
      <c r="H44" s="152" t="str">
        <f t="array" ref="H44">IF(ISNUMBER($J44),INDEX('Výpočty'!$P$4:$P$63,$J44),"")</f>
        <v/>
      </c>
      <c r="I44" s="116" t="str">
        <f t="array" ref="I44">IF(ISNUMBER($J44),INDEX('Výpočty'!I$4:I$63,$J44),"")</f>
        <v/>
      </c>
      <c r="J44" s="114" t="str">
        <f>'Výpočty'!AC108</f>
        <v>#NUM!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ht="15.75" customHeight="1">
      <c r="A45" s="108">
        <v>42.0</v>
      </c>
      <c r="B45" s="155" t="str">
        <f t="array" ref="B45">IF(ISNUMBER($J45),INDEX(Registrace!$G$4:$G$50,$J45),"")</f>
        <v/>
      </c>
      <c r="C45" s="134" t="str">
        <f t="array" ref="C45">IF(ISNUMBER($J45),INDEX('Výpočty'!$F$4:$F$63,$J45),"")</f>
        <v/>
      </c>
      <c r="D45" s="134" t="str">
        <f t="array" ref="D45">IF(ISNUMBER($J45),INDEX('Výpočty'!$G$4:$G$63,$J45),"")</f>
        <v/>
      </c>
      <c r="E45" s="151" t="str">
        <f t="array" ref="E45">IF(ISNUMBER($J45),INDEX('Výpočty'!M$4:M$63,$J45),"")</f>
        <v/>
      </c>
      <c r="F45" s="151" t="str">
        <f t="array" ref="F45">IF(ISNUMBER($J45),INDEX('Výpočty'!$N$4:$N$63,$J45),"")</f>
        <v/>
      </c>
      <c r="G45" s="150" t="str">
        <f t="array" ref="G45">IF(ISNUMBER($J45),INDEX('Výpočty'!$O$4:$O$63,$J45),"")</f>
        <v/>
      </c>
      <c r="H45" s="152" t="str">
        <f t="array" ref="H45">IF(ISNUMBER($J45),INDEX('Výpočty'!$P$4:$P$63,$J45),"")</f>
        <v/>
      </c>
      <c r="I45" s="116" t="str">
        <f t="array" ref="I45">IF(ISNUMBER($J45),INDEX('Výpočty'!I$4:I$63,$J45),"")</f>
        <v/>
      </c>
      <c r="J45" s="114" t="str">
        <f>'Výpočty'!AC109</f>
        <v>#NUM!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ht="15.75" customHeight="1">
      <c r="A46" s="108">
        <v>43.0</v>
      </c>
      <c r="B46" s="155" t="str">
        <f t="array" ref="B46">IF(ISNUMBER($J46),INDEX(Registrace!$G$4:$G$50,$J46),"")</f>
        <v/>
      </c>
      <c r="C46" s="134" t="str">
        <f t="array" ref="C46">IF(ISNUMBER($J46),INDEX('Výpočty'!$F$4:$F$63,$J46),"")</f>
        <v/>
      </c>
      <c r="D46" s="134" t="str">
        <f t="array" ref="D46">IF(ISNUMBER($J46),INDEX('Výpočty'!$G$4:$G$63,$J46),"")</f>
        <v/>
      </c>
      <c r="E46" s="151" t="str">
        <f t="array" ref="E46">IF(ISNUMBER($J46),INDEX('Výpočty'!M$4:M$63,$J46),"")</f>
        <v/>
      </c>
      <c r="F46" s="151" t="str">
        <f t="array" ref="F46">IF(ISNUMBER($J46),INDEX('Výpočty'!$N$4:$N$63,$J46),"")</f>
        <v/>
      </c>
      <c r="G46" s="150" t="str">
        <f t="array" ref="G46">IF(ISNUMBER($J46),INDEX('Výpočty'!$O$4:$O$63,$J46),"")</f>
        <v/>
      </c>
      <c r="H46" s="152" t="str">
        <f t="array" ref="H46">IF(ISNUMBER($J46),INDEX('Výpočty'!$P$4:$P$63,$J46),"")</f>
        <v/>
      </c>
      <c r="I46" s="116" t="str">
        <f t="array" ref="I46">IF(ISNUMBER($J46),INDEX('Výpočty'!I$4:I$63,$J46),"")</f>
        <v/>
      </c>
      <c r="J46" s="114" t="str">
        <f>'Výpočty'!AC110</f>
        <v>#NUM!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ht="15.75" customHeight="1">
      <c r="A47" s="108">
        <v>44.0</v>
      </c>
      <c r="B47" s="155" t="str">
        <f t="array" ref="B47">IF(ISNUMBER($J47),INDEX(Registrace!$G$4:$G$50,$J47),"")</f>
        <v/>
      </c>
      <c r="C47" s="134" t="str">
        <f t="array" ref="C47">IF(ISNUMBER($J47),INDEX('Výpočty'!$F$4:$F$63,$J47),"")</f>
        <v/>
      </c>
      <c r="D47" s="134" t="str">
        <f t="array" ref="D47">IF(ISNUMBER($J47),INDEX('Výpočty'!$G$4:$G$63,$J47),"")</f>
        <v/>
      </c>
      <c r="E47" s="151" t="str">
        <f t="array" ref="E47">IF(ISNUMBER($J47),INDEX('Výpočty'!M$4:M$63,$J47),"")</f>
        <v/>
      </c>
      <c r="F47" s="151" t="str">
        <f t="array" ref="F47">IF(ISNUMBER($J47),INDEX('Výpočty'!$N$4:$N$63,$J47),"")</f>
        <v/>
      </c>
      <c r="G47" s="150" t="str">
        <f t="array" ref="G47">IF(ISNUMBER($J47),INDEX('Výpočty'!$O$4:$O$63,$J47),"")</f>
        <v/>
      </c>
      <c r="H47" s="152" t="str">
        <f t="array" ref="H47">IF(ISNUMBER($J47),INDEX('Výpočty'!$P$4:$P$63,$J47),"")</f>
        <v/>
      </c>
      <c r="I47" s="116" t="str">
        <f t="array" ref="I47">IF(ISNUMBER($J47),INDEX('Výpočty'!I$4:I$63,$J47),"")</f>
        <v/>
      </c>
      <c r="J47" s="114" t="str">
        <f>'Výpočty'!AC111</f>
        <v>#NUM!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ht="15.75" customHeight="1">
      <c r="A48" s="108">
        <v>45.0</v>
      </c>
      <c r="B48" s="155" t="str">
        <f t="array" ref="B48">IF(ISNUMBER($J48),INDEX(Registrace!$G$4:$G$50,$J48),"")</f>
        <v/>
      </c>
      <c r="C48" s="134" t="str">
        <f t="array" ref="C48">IF(ISNUMBER($J48),INDEX('Výpočty'!$F$4:$F$63,$J48),"")</f>
        <v/>
      </c>
      <c r="D48" s="134" t="str">
        <f t="array" ref="D48">IF(ISNUMBER($J48),INDEX('Výpočty'!$G$4:$G$63,$J48),"")</f>
        <v/>
      </c>
      <c r="E48" s="151" t="str">
        <f t="array" ref="E48">IF(ISNUMBER($J48),INDEX('Výpočty'!M$4:M$63,$J48),"")</f>
        <v/>
      </c>
      <c r="F48" s="151" t="str">
        <f t="array" ref="F48">IF(ISNUMBER($J48),INDEX('Výpočty'!$N$4:$N$63,$J48),"")</f>
        <v/>
      </c>
      <c r="G48" s="150" t="str">
        <f t="array" ref="G48">IF(ISNUMBER($J48),INDEX('Výpočty'!$O$4:$O$63,$J48),"")</f>
        <v/>
      </c>
      <c r="H48" s="152" t="str">
        <f t="array" ref="H48">IF(ISNUMBER($J48),INDEX('Výpočty'!$P$4:$P$63,$J48),"")</f>
        <v/>
      </c>
      <c r="I48" s="116" t="str">
        <f t="array" ref="I48">IF(ISNUMBER($J48),INDEX('Výpočty'!I$4:I$63,$J48),"")</f>
        <v/>
      </c>
      <c r="J48" s="114" t="str">
        <f>'Výpočty'!AC112</f>
        <v>#NUM!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ht="15.75" customHeight="1">
      <c r="A49" s="108">
        <v>46.0</v>
      </c>
      <c r="B49" s="155" t="str">
        <f t="array" ref="B49">IF(ISNUMBER($J49),INDEX(Registrace!$G$4:$G$50,$J49),"")</f>
        <v/>
      </c>
      <c r="C49" s="134" t="str">
        <f t="array" ref="C49">IF(ISNUMBER($J49),INDEX('Výpočty'!$F$4:$F$63,$J49),"")</f>
        <v/>
      </c>
      <c r="D49" s="134" t="str">
        <f t="array" ref="D49">IF(ISNUMBER($J49),INDEX('Výpočty'!$G$4:$G$63,$J49),"")</f>
        <v/>
      </c>
      <c r="E49" s="151" t="str">
        <f t="array" ref="E49">IF(ISNUMBER($J49),INDEX('Výpočty'!M$4:M$63,$J49),"")</f>
        <v/>
      </c>
      <c r="F49" s="151" t="str">
        <f t="array" ref="F49">IF(ISNUMBER($J49),INDEX('Výpočty'!$N$4:$N$63,$J49),"")</f>
        <v/>
      </c>
      <c r="G49" s="150" t="str">
        <f t="array" ref="G49">IF(ISNUMBER($J49),INDEX('Výpočty'!$O$4:$O$63,$J49),"")</f>
        <v/>
      </c>
      <c r="H49" s="152" t="str">
        <f t="array" ref="H49">IF(ISNUMBER($J49),INDEX('Výpočty'!$P$4:$P$63,$J49),"")</f>
        <v/>
      </c>
      <c r="I49" s="116" t="str">
        <f t="array" ref="I49">IF(ISNUMBER($J49),INDEX('Výpočty'!I$4:I$63,$J49),"")</f>
        <v/>
      </c>
      <c r="J49" s="114" t="str">
        <f>'Výpočty'!AC113</f>
        <v>#NUM!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ht="15.75" customHeight="1">
      <c r="A50" s="108">
        <v>47.0</v>
      </c>
      <c r="B50" s="155" t="str">
        <f t="array" ref="B50">IF(ISNUMBER($J50),INDEX(Registrace!$G$4:$G$50,$J50),"")</f>
        <v/>
      </c>
      <c r="C50" s="134" t="str">
        <f t="array" ref="C50">IF(ISNUMBER($J50),INDEX('Výpočty'!$F$4:$F$63,$J50),"")</f>
        <v/>
      </c>
      <c r="D50" s="134" t="str">
        <f t="array" ref="D50">IF(ISNUMBER($J50),INDEX('Výpočty'!$G$4:$G$63,$J50),"")</f>
        <v/>
      </c>
      <c r="E50" s="151" t="str">
        <f t="array" ref="E50">IF(ISNUMBER($J50),INDEX('Výpočty'!M$4:M$63,$J50),"")</f>
        <v/>
      </c>
      <c r="F50" s="151" t="str">
        <f t="array" ref="F50">IF(ISNUMBER($J50),INDEX('Výpočty'!$N$4:$N$63,$J50),"")</f>
        <v/>
      </c>
      <c r="G50" s="150" t="str">
        <f t="array" ref="G50">IF(ISNUMBER($J50),INDEX('Výpočty'!$O$4:$O$63,$J50),"")</f>
        <v/>
      </c>
      <c r="H50" s="152" t="str">
        <f t="array" ref="H50">IF(ISNUMBER($J50),INDEX('Výpočty'!$P$4:$P$63,$J50),"")</f>
        <v/>
      </c>
      <c r="I50" s="116" t="str">
        <f t="array" ref="I50">IF(ISNUMBER($J50),INDEX('Výpočty'!I$4:I$63,$J50),"")</f>
        <v/>
      </c>
      <c r="J50" s="114" t="str">
        <f>'Výpočty'!AC114</f>
        <v>#NUM!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ht="15.75" customHeight="1">
      <c r="A51" s="108">
        <v>48.0</v>
      </c>
      <c r="B51" s="155" t="str">
        <f t="array" ref="B51">IF(ISNUMBER($J51),INDEX(Registrace!$G$4:$G$50,$J51),"")</f>
        <v/>
      </c>
      <c r="C51" s="134" t="str">
        <f t="array" ref="C51">IF(ISNUMBER($J51),INDEX('Výpočty'!$F$4:$F$63,$J51),"")</f>
        <v/>
      </c>
      <c r="D51" s="134" t="str">
        <f t="array" ref="D51">IF(ISNUMBER($J51),INDEX('Výpočty'!$G$4:$G$63,$J51),"")</f>
        <v/>
      </c>
      <c r="E51" s="151" t="str">
        <f t="array" ref="E51">IF(ISNUMBER($J51),INDEX('Výpočty'!M$4:M$63,$J51),"")</f>
        <v/>
      </c>
      <c r="F51" s="151" t="str">
        <f t="array" ref="F51">IF(ISNUMBER($J51),INDEX('Výpočty'!$N$4:$N$63,$J51),"")</f>
        <v/>
      </c>
      <c r="G51" s="150" t="str">
        <f t="array" ref="G51">IF(ISNUMBER($J51),INDEX('Výpočty'!$O$4:$O$63,$J51),"")</f>
        <v/>
      </c>
      <c r="H51" s="152" t="str">
        <f t="array" ref="H51">IF(ISNUMBER($J51),INDEX('Výpočty'!$P$4:$P$63,$J51),"")</f>
        <v/>
      </c>
      <c r="I51" s="116" t="str">
        <f t="array" ref="I51">IF(ISNUMBER($J51),INDEX('Výpočty'!I$4:I$63,$J51),"")</f>
        <v/>
      </c>
      <c r="J51" s="114" t="str">
        <f>'Výpočty'!AC115</f>
        <v>#NUM!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A52" s="108">
        <v>49.0</v>
      </c>
      <c r="B52" s="155" t="str">
        <f t="array" ref="B52">IF(ISNUMBER($J52),INDEX(Registrace!$G$4:$G$50,$J52),"")</f>
        <v/>
      </c>
      <c r="C52" s="134" t="str">
        <f t="array" ref="C52">IF(ISNUMBER($J52),INDEX('Výpočty'!$F$4:$F$63,$J52),"")</f>
        <v/>
      </c>
      <c r="D52" s="134" t="str">
        <f t="array" ref="D52">IF(ISNUMBER($J52),INDEX('Výpočty'!$G$4:$G$63,$J52),"")</f>
        <v/>
      </c>
      <c r="E52" s="151" t="str">
        <f t="array" ref="E52">IF(ISNUMBER($J52),INDEX('Výpočty'!M$4:M$63,$J52),"")</f>
        <v/>
      </c>
      <c r="F52" s="151" t="str">
        <f t="array" ref="F52">IF(ISNUMBER($J52),INDEX('Výpočty'!$N$4:$N$63,$J52),"")</f>
        <v/>
      </c>
      <c r="G52" s="150" t="str">
        <f t="array" ref="G52">IF(ISNUMBER($J52),INDEX('Výpočty'!$O$4:$O$63,$J52),"")</f>
        <v/>
      </c>
      <c r="H52" s="152" t="str">
        <f t="array" ref="H52">IF(ISNUMBER($J52),INDEX('Výpočty'!$P$4:$P$63,$J52),"")</f>
        <v/>
      </c>
      <c r="I52" s="116" t="str">
        <f t="array" ref="I52">IF(ISNUMBER($J52),INDEX('Výpočty'!I$4:I$63,$J52),"")</f>
        <v/>
      </c>
      <c r="J52" s="114" t="str">
        <f>'Výpočty'!AC116</f>
        <v>#NUM!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ht="15.75" customHeight="1">
      <c r="A53" s="108">
        <v>50.0</v>
      </c>
      <c r="B53" s="155" t="str">
        <f t="array" ref="B53">IF(ISNUMBER($J53),INDEX(Registrace!$G$4:$G$50,$J53),"")</f>
        <v/>
      </c>
      <c r="C53" s="134" t="str">
        <f t="array" ref="C53">IF(ISNUMBER($J53),INDEX('Výpočty'!$F$4:$F$63,$J53),"")</f>
        <v/>
      </c>
      <c r="D53" s="134" t="str">
        <f t="array" ref="D53">IF(ISNUMBER($J53),INDEX('Výpočty'!$G$4:$G$63,$J53),"")</f>
        <v/>
      </c>
      <c r="E53" s="151" t="str">
        <f t="array" ref="E53">IF(ISNUMBER($J53),INDEX('Výpočty'!M$4:M$63,$J53),"")</f>
        <v/>
      </c>
      <c r="F53" s="151" t="str">
        <f t="array" ref="F53">IF(ISNUMBER($J53),INDEX('Výpočty'!$N$4:$N$63,$J53),"")</f>
        <v/>
      </c>
      <c r="G53" s="150" t="str">
        <f t="array" ref="G53">IF(ISNUMBER($J53),INDEX('Výpočty'!$O$4:$O$63,$J53),"")</f>
        <v/>
      </c>
      <c r="H53" s="152" t="str">
        <f t="array" ref="H53">IF(ISNUMBER($J53),INDEX('Výpočty'!$P$4:$P$63,$J53),"")</f>
        <v/>
      </c>
      <c r="I53" s="116" t="str">
        <f t="array" ref="I53">IF(ISNUMBER($J53),INDEX('Výpočty'!I$4:I$63,$J53),"")</f>
        <v/>
      </c>
      <c r="J53" s="114" t="str">
        <f>'Výpočty'!AC117</f>
        <v>#NUM!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ht="15.75" customHeight="1">
      <c r="A54" s="108">
        <v>51.0</v>
      </c>
      <c r="B54" s="155" t="str">
        <f t="array" ref="B54">IF(ISNUMBER($J54),INDEX(Registrace!$G$4:$G$50,$J54),"")</f>
        <v/>
      </c>
      <c r="C54" s="134" t="str">
        <f t="array" ref="C54">IF(ISNUMBER($J54),INDEX('Výpočty'!$F$4:$F$63,$J54),"")</f>
        <v/>
      </c>
      <c r="D54" s="134" t="str">
        <f t="array" ref="D54">IF(ISNUMBER($J54),INDEX('Výpočty'!$G$4:$G$63,$J54),"")</f>
        <v/>
      </c>
      <c r="E54" s="151" t="str">
        <f t="array" ref="E54">IF(ISNUMBER($J54),INDEX('Výpočty'!M$4:M$63,$J54),"")</f>
        <v/>
      </c>
      <c r="F54" s="151" t="str">
        <f t="array" ref="F54">IF(ISNUMBER($J54),INDEX('Výpočty'!$N$4:$N$63,$J54),"")</f>
        <v/>
      </c>
      <c r="G54" s="150" t="str">
        <f t="array" ref="G54">IF(ISNUMBER($J54),INDEX('Výpočty'!$O$4:$O$63,$J54),"")</f>
        <v/>
      </c>
      <c r="H54" s="152" t="str">
        <f t="array" ref="H54">IF(ISNUMBER($J54),INDEX('Výpočty'!$P$4:$P$63,$J54),"")</f>
        <v/>
      </c>
      <c r="I54" s="116" t="str">
        <f t="array" ref="I54">IF(ISNUMBER($J54),INDEX('Výpočty'!I$4:I$63,$J54),"")</f>
        <v/>
      </c>
      <c r="J54" s="114" t="str">
        <f>'Výpočty'!AC118</f>
        <v>#NUM!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ht="15.75" customHeight="1">
      <c r="A55" s="108">
        <v>52.0</v>
      </c>
      <c r="B55" s="155" t="str">
        <f t="array" ref="B55">IF(ISNUMBER($J55),INDEX(Registrace!$G$4:$G$50,$J55),"")</f>
        <v/>
      </c>
      <c r="C55" s="134" t="str">
        <f t="array" ref="C55">IF(ISNUMBER($J55),INDEX('Výpočty'!$F$4:$F$63,$J55),"")</f>
        <v/>
      </c>
      <c r="D55" s="134" t="str">
        <f t="array" ref="D55">IF(ISNUMBER($J55),INDEX('Výpočty'!$G$4:$G$63,$J55),"")</f>
        <v/>
      </c>
      <c r="E55" s="151" t="str">
        <f t="array" ref="E55">IF(ISNUMBER($J55),INDEX('Výpočty'!M$4:M$63,$J55),"")</f>
        <v/>
      </c>
      <c r="F55" s="151" t="str">
        <f t="array" ref="F55">IF(ISNUMBER($J55),INDEX('Výpočty'!$N$4:$N$63,$J55),"")</f>
        <v/>
      </c>
      <c r="G55" s="150" t="str">
        <f t="array" ref="G55">IF(ISNUMBER($J55),INDEX('Výpočty'!$O$4:$O$63,$J55),"")</f>
        <v/>
      </c>
      <c r="H55" s="152" t="str">
        <f t="array" ref="H55">IF(ISNUMBER($J55),INDEX('Výpočty'!$P$4:$P$63,$J55),"")</f>
        <v/>
      </c>
      <c r="I55" s="116" t="str">
        <f t="array" ref="I55">IF(ISNUMBER($J55),INDEX('Výpočty'!I$4:I$63,$J55),"")</f>
        <v/>
      </c>
      <c r="J55" s="114" t="str">
        <f>'Výpočty'!AC119</f>
        <v>#NUM!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ht="15.75" customHeight="1">
      <c r="A56" s="108">
        <v>53.0</v>
      </c>
      <c r="B56" s="155" t="str">
        <f t="array" ref="B56">IF(ISNUMBER($J56),INDEX(Registrace!$G$4:$G$50,$J56),"")</f>
        <v/>
      </c>
      <c r="C56" s="134" t="str">
        <f t="array" ref="C56">IF(ISNUMBER($J56),INDEX('Výpočty'!$F$4:$F$63,$J56),"")</f>
        <v/>
      </c>
      <c r="D56" s="134" t="str">
        <f t="array" ref="D56">IF(ISNUMBER($J56),INDEX('Výpočty'!$G$4:$G$63,$J56),"")</f>
        <v/>
      </c>
      <c r="E56" s="151" t="str">
        <f t="array" ref="E56">IF(ISNUMBER($J56),INDEX('Výpočty'!M$4:M$63,$J56),"")</f>
        <v/>
      </c>
      <c r="F56" s="151" t="str">
        <f t="array" ref="F56">IF(ISNUMBER($J56),INDEX('Výpočty'!$N$4:$N$63,$J56),"")</f>
        <v/>
      </c>
      <c r="G56" s="150" t="str">
        <f t="array" ref="G56">IF(ISNUMBER($J56),INDEX('Výpočty'!$O$4:$O$63,$J56),"")</f>
        <v/>
      </c>
      <c r="H56" s="152" t="str">
        <f t="array" ref="H56">IF(ISNUMBER($J56),INDEX('Výpočty'!$P$4:$P$63,$J56),"")</f>
        <v/>
      </c>
      <c r="I56" s="116" t="str">
        <f t="array" ref="I56">IF(ISNUMBER($J56),INDEX('Výpočty'!I$4:I$63,$J56),"")</f>
        <v/>
      </c>
      <c r="J56" s="114" t="str">
        <f>'Výpočty'!AC120</f>
        <v>#NUM!</v>
      </c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ht="15.75" customHeight="1">
      <c r="A57" s="108">
        <v>54.0</v>
      </c>
      <c r="B57" s="155" t="str">
        <f t="array" ref="B57">IF(ISNUMBER($J57),INDEX(Registrace!$G$4:$G$50,$J57),"")</f>
        <v/>
      </c>
      <c r="C57" s="134" t="str">
        <f t="array" ref="C57">IF(ISNUMBER($J57),INDEX('Výpočty'!$F$4:$F$63,$J57),"")</f>
        <v/>
      </c>
      <c r="D57" s="134" t="str">
        <f t="array" ref="D57">IF(ISNUMBER($J57),INDEX('Výpočty'!$G$4:$G$63,$J57),"")</f>
        <v/>
      </c>
      <c r="E57" s="151" t="str">
        <f t="array" ref="E57">IF(ISNUMBER($J57),INDEX('Výpočty'!M$4:M$63,$J57),"")</f>
        <v/>
      </c>
      <c r="F57" s="151" t="str">
        <f t="array" ref="F57">IF(ISNUMBER($J57),INDEX('Výpočty'!$N$4:$N$63,$J57),"")</f>
        <v/>
      </c>
      <c r="G57" s="150" t="str">
        <f t="array" ref="G57">IF(ISNUMBER($J57),INDEX('Výpočty'!$O$4:$O$63,$J57),"")</f>
        <v/>
      </c>
      <c r="H57" s="152" t="str">
        <f t="array" ref="H57">IF(ISNUMBER($J57),INDEX('Výpočty'!$P$4:$P$63,$J57),"")</f>
        <v/>
      </c>
      <c r="I57" s="116" t="str">
        <f t="array" ref="I57">IF(ISNUMBER($J57),INDEX('Výpočty'!I$4:I$63,$J57),"")</f>
        <v/>
      </c>
      <c r="J57" s="114" t="str">
        <f>'Výpočty'!AC121</f>
        <v>#NUM!</v>
      </c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ht="15.75" customHeight="1">
      <c r="A58" s="108">
        <v>55.0</v>
      </c>
      <c r="B58" s="155" t="str">
        <f t="array" ref="B58">IF(ISNUMBER($J58),INDEX(Registrace!$G$4:$G$50,$J58),"")</f>
        <v/>
      </c>
      <c r="C58" s="134" t="str">
        <f t="array" ref="C58">IF(ISNUMBER($J58),INDEX('Výpočty'!$F$4:$F$63,$J58),"")</f>
        <v/>
      </c>
      <c r="D58" s="134" t="str">
        <f t="array" ref="D58">IF(ISNUMBER($J58),INDEX('Výpočty'!$G$4:$G$63,$J58),"")</f>
        <v/>
      </c>
      <c r="E58" s="151" t="str">
        <f t="array" ref="E58">IF(ISNUMBER($J58),INDEX('Výpočty'!M$4:M$63,$J58),"")</f>
        <v/>
      </c>
      <c r="F58" s="151" t="str">
        <f t="array" ref="F58">IF(ISNUMBER($J58),INDEX('Výpočty'!$N$4:$N$63,$J58),"")</f>
        <v/>
      </c>
      <c r="G58" s="150" t="str">
        <f t="array" ref="G58">IF(ISNUMBER($J58),INDEX('Výpočty'!$O$4:$O$63,$J58),"")</f>
        <v/>
      </c>
      <c r="H58" s="152" t="str">
        <f t="array" ref="H58">IF(ISNUMBER($J58),INDEX('Výpočty'!$P$4:$P$63,$J58),"")</f>
        <v/>
      </c>
      <c r="I58" s="116" t="str">
        <f t="array" ref="I58">IF(ISNUMBER($J58),INDEX('Výpočty'!I$4:I$63,$J58),"")</f>
        <v/>
      </c>
      <c r="J58" s="114" t="str">
        <f>'Výpočty'!AC122</f>
        <v>#NUM!</v>
      </c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ht="15.75" customHeight="1">
      <c r="A59" s="108">
        <v>56.0</v>
      </c>
      <c r="B59" s="155" t="str">
        <f t="array" ref="B59">IF(ISNUMBER($J59),INDEX(Registrace!$G$4:$G$50,$J59),"")</f>
        <v/>
      </c>
      <c r="C59" s="134" t="str">
        <f t="array" ref="C59">IF(ISNUMBER($J59),INDEX('Výpočty'!$F$4:$F$63,$J59),"")</f>
        <v/>
      </c>
      <c r="D59" s="134" t="str">
        <f t="array" ref="D59">IF(ISNUMBER($J59),INDEX('Výpočty'!$G$4:$G$63,$J59),"")</f>
        <v/>
      </c>
      <c r="E59" s="151" t="str">
        <f t="array" ref="E59">IF(ISNUMBER($J59),INDEX('Výpočty'!M$4:M$63,$J59),"")</f>
        <v/>
      </c>
      <c r="F59" s="151" t="str">
        <f t="array" ref="F59">IF(ISNUMBER($J59),INDEX('Výpočty'!$N$4:$N$63,$J59),"")</f>
        <v/>
      </c>
      <c r="G59" s="150" t="str">
        <f t="array" ref="G59">IF(ISNUMBER($J59),INDEX('Výpočty'!$O$4:$O$63,$J59),"")</f>
        <v/>
      </c>
      <c r="H59" s="152" t="str">
        <f t="array" ref="H59">IF(ISNUMBER($J59),INDEX('Výpočty'!$P$4:$P$63,$J59),"")</f>
        <v/>
      </c>
      <c r="I59" s="116" t="str">
        <f t="array" ref="I59">IF(ISNUMBER($J59),INDEX('Výpočty'!I$4:I$63,$J59),"")</f>
        <v/>
      </c>
      <c r="J59" s="114" t="str">
        <f>'Výpočty'!AC123</f>
        <v>#NUM!</v>
      </c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ht="15.75" customHeight="1">
      <c r="A60" s="108">
        <v>57.0</v>
      </c>
      <c r="B60" s="155" t="str">
        <f t="array" ref="B60">IF(ISNUMBER($J60),INDEX(Registrace!$G$4:$G$50,$J60),"")</f>
        <v/>
      </c>
      <c r="C60" s="134" t="str">
        <f t="array" ref="C60">IF(ISNUMBER($J60),INDEX('Výpočty'!$F$4:$F$63,$J60),"")</f>
        <v/>
      </c>
      <c r="D60" s="134" t="str">
        <f t="array" ref="D60">IF(ISNUMBER($J60),INDEX('Výpočty'!$G$4:$G$63,$J60),"")</f>
        <v/>
      </c>
      <c r="E60" s="151" t="str">
        <f t="array" ref="E60">IF(ISNUMBER($J60),INDEX('Výpočty'!M$4:M$63,$J60),"")</f>
        <v/>
      </c>
      <c r="F60" s="151" t="str">
        <f t="array" ref="F60">IF(ISNUMBER($J60),INDEX('Výpočty'!$N$4:$N$63,$J60),"")</f>
        <v/>
      </c>
      <c r="G60" s="150" t="str">
        <f t="array" ref="G60">IF(ISNUMBER($J60),INDEX('Výpočty'!$O$4:$O$63,$J60),"")</f>
        <v/>
      </c>
      <c r="H60" s="152" t="str">
        <f t="array" ref="H60">IF(ISNUMBER($J60),INDEX('Výpočty'!$P$4:$P$63,$J60),"")</f>
        <v/>
      </c>
      <c r="I60" s="116" t="str">
        <f t="array" ref="I60">IF(ISNUMBER($J60),INDEX('Výpočty'!I$4:I$63,$J60),"")</f>
        <v/>
      </c>
      <c r="J60" s="114" t="str">
        <f>'Výpočty'!AC124</f>
        <v>#NUM!</v>
      </c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ht="15.75" customHeight="1">
      <c r="A61" s="108">
        <v>58.0</v>
      </c>
      <c r="B61" s="155" t="str">
        <f t="array" ref="B61">IF(ISNUMBER($J61),INDEX(Registrace!$G$4:$G$50,$J61),"")</f>
        <v/>
      </c>
      <c r="C61" s="134" t="str">
        <f t="array" ref="C61">IF(ISNUMBER($J61),INDEX('Výpočty'!$F$4:$F$63,$J61),"")</f>
        <v/>
      </c>
      <c r="D61" s="134" t="str">
        <f t="array" ref="D61">IF(ISNUMBER($J61),INDEX('Výpočty'!$G$4:$G$63,$J61),"")</f>
        <v/>
      </c>
      <c r="E61" s="151" t="str">
        <f t="array" ref="E61">IF(ISNUMBER($J61),INDEX('Výpočty'!M$4:M$63,$J61),"")</f>
        <v/>
      </c>
      <c r="F61" s="151" t="str">
        <f t="array" ref="F61">IF(ISNUMBER($J61),INDEX('Výpočty'!$N$4:$N$63,$J61),"")</f>
        <v/>
      </c>
      <c r="G61" s="150" t="str">
        <f t="array" ref="G61">IF(ISNUMBER($J61),INDEX('Výpočty'!$O$4:$O$63,$J61),"")</f>
        <v/>
      </c>
      <c r="H61" s="152" t="str">
        <f t="array" ref="H61">IF(ISNUMBER($J61),INDEX('Výpočty'!$P$4:$P$63,$J61),"")</f>
        <v/>
      </c>
      <c r="I61" s="116" t="str">
        <f t="array" ref="I61">IF(ISNUMBER($J61),INDEX('Výpočty'!I$4:I$63,$J61),"")</f>
        <v/>
      </c>
      <c r="J61" s="114" t="str">
        <f>'Výpočty'!AC125</f>
        <v>#NUM!</v>
      </c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ht="15.75" customHeight="1">
      <c r="A62" s="108">
        <v>59.0</v>
      </c>
      <c r="B62" s="155" t="str">
        <f t="array" ref="B62">IF(ISNUMBER($J62),INDEX(Registrace!$G$4:$G$50,$J62),"")</f>
        <v/>
      </c>
      <c r="C62" s="134" t="str">
        <f t="array" ref="C62">IF(ISNUMBER($J62),INDEX('Výpočty'!$F$4:$F$63,$J62),"")</f>
        <v/>
      </c>
      <c r="D62" s="134" t="str">
        <f t="array" ref="D62">IF(ISNUMBER($J62),INDEX('Výpočty'!$G$4:$G$63,$J62),"")</f>
        <v/>
      </c>
      <c r="E62" s="151" t="str">
        <f t="array" ref="E62">IF(ISNUMBER($J62),INDEX('Výpočty'!M$4:M$63,$J62),"")</f>
        <v/>
      </c>
      <c r="F62" s="151" t="str">
        <f t="array" ref="F62">IF(ISNUMBER($J62),INDEX('Výpočty'!$N$4:$N$63,$J62),"")</f>
        <v/>
      </c>
      <c r="G62" s="150" t="str">
        <f t="array" ref="G62">IF(ISNUMBER($J62),INDEX('Výpočty'!$O$4:$O$63,$J62),"")</f>
        <v/>
      </c>
      <c r="H62" s="152" t="str">
        <f t="array" ref="H62">IF(ISNUMBER($J62),INDEX('Výpočty'!$P$4:$P$63,$J62),"")</f>
        <v/>
      </c>
      <c r="I62" s="116" t="str">
        <f t="array" ref="I62">IF(ISNUMBER($J62),INDEX('Výpočty'!I$4:I$63,$J62),"")</f>
        <v/>
      </c>
      <c r="J62" s="114" t="str">
        <f>'Výpočty'!AC126</f>
        <v>#NUM!</v>
      </c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ht="15.75" customHeight="1">
      <c r="A63" s="108">
        <v>60.0</v>
      </c>
      <c r="B63" s="155" t="str">
        <f t="array" ref="B63">IF(ISNUMBER($J63),INDEX(Registrace!$G$4:$G$50,$J63),"")</f>
        <v/>
      </c>
      <c r="C63" s="134" t="str">
        <f t="array" ref="C63">IF(ISNUMBER($J63),INDEX('Výpočty'!$F$4:$F$63,$J63),"")</f>
        <v/>
      </c>
      <c r="D63" s="134" t="str">
        <f t="array" ref="D63">IF(ISNUMBER($J63),INDEX('Výpočty'!$G$4:$G$63,$J63),"")</f>
        <v/>
      </c>
      <c r="E63" s="151" t="str">
        <f t="array" ref="E63">IF(ISNUMBER($J63),INDEX('Výpočty'!M$4:M$63,$J63),"")</f>
        <v/>
      </c>
      <c r="F63" s="151" t="str">
        <f t="array" ref="F63">IF(ISNUMBER($J63),INDEX('Výpočty'!$N$4:$N$63,$J63),"")</f>
        <v/>
      </c>
      <c r="G63" s="150" t="str">
        <f t="array" ref="G63">IF(ISNUMBER($J63),INDEX('Výpočty'!$O$4:$O$63,$J63),"")</f>
        <v/>
      </c>
      <c r="H63" s="152" t="str">
        <f t="array" ref="H63">IF(ISNUMBER($J63),INDEX('Výpočty'!$P$4:$P$63,$J63),"")</f>
        <v/>
      </c>
      <c r="I63" s="116" t="str">
        <f t="array" ref="I63">IF(ISNUMBER($J63),INDEX('Výpočty'!I$4:I$63,$J63),"")</f>
        <v/>
      </c>
      <c r="J63" s="114" t="str">
        <f>'Výpočty'!AC127</f>
        <v>#NUM!</v>
      </c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ht="12.75" customHeight="1">
      <c r="A64" s="140"/>
      <c r="B64" s="12"/>
      <c r="C64" s="12"/>
      <c r="D64" s="12"/>
      <c r="E64" s="12"/>
      <c r="F64" s="141"/>
      <c r="G64" s="12"/>
      <c r="H64" s="12"/>
      <c r="I64" s="12"/>
      <c r="J64" s="12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:J2"/>
  </mergeCells>
  <conditionalFormatting sqref="H4:H63">
    <cfRule type="cellIs" dxfId="4" priority="1" operator="greaterThanOrEqual">
      <formula>600</formula>
    </cfRule>
  </conditionalFormatting>
  <conditionalFormatting sqref="H4:H63">
    <cfRule type="cellIs" dxfId="5" priority="2" operator="between">
      <formula>500</formula>
      <formula>599</formula>
    </cfRule>
  </conditionalFormatting>
  <conditionalFormatting sqref="H4:H63">
    <cfRule type="cellIs" dxfId="0" priority="3" operator="lessThanOrEqual">
      <formula>499</formula>
    </cfRule>
  </conditionalFormatting>
  <conditionalFormatting sqref="E4:E63">
    <cfRule type="cellIs" dxfId="4" priority="4" operator="greaterThanOrEqual">
      <formula>400</formula>
    </cfRule>
  </conditionalFormatting>
  <conditionalFormatting sqref="E4:E63">
    <cfRule type="cellIs" dxfId="5" priority="5" operator="between">
      <formula>300</formula>
      <formula>399</formula>
    </cfRule>
  </conditionalFormatting>
  <conditionalFormatting sqref="E4:E63">
    <cfRule type="cellIs" dxfId="0" priority="6" operator="lessThanOrEqual">
      <formula>299</formula>
    </cfRule>
  </conditionalFormatting>
  <conditionalFormatting sqref="F4:F63">
    <cfRule type="cellIs" dxfId="4" priority="7" operator="greaterThanOrEqual">
      <formula>200</formula>
    </cfRule>
  </conditionalFormatting>
  <conditionalFormatting sqref="F4:F63">
    <cfRule type="cellIs" dxfId="5" priority="8" operator="between">
      <formula>150</formula>
      <formula>199</formula>
    </cfRule>
  </conditionalFormatting>
  <conditionalFormatting sqref="F4:F63">
    <cfRule type="cellIs" dxfId="0" priority="9" operator="lessThanOrEqual">
      <formula>149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0.13"/>
    <col customWidth="1" min="3" max="3" width="25.63"/>
    <col customWidth="1" hidden="1" min="4" max="4" width="9.0"/>
    <col customWidth="1" min="5" max="7" width="6.75"/>
    <col customWidth="1" min="8" max="8" width="9.0"/>
    <col customWidth="1" hidden="1" min="9" max="10" width="17.0"/>
    <col customWidth="1" min="11" max="20" width="7.88"/>
    <col customWidth="1" min="21" max="26" width="14.38"/>
  </cols>
  <sheetData>
    <row r="1" ht="51.0" customHeight="1">
      <c r="A1" s="95" t="s">
        <v>140</v>
      </c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7.25" customHeight="1">
      <c r="A2" s="97" t="s">
        <v>122</v>
      </c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5.75" customHeight="1">
      <c r="A3" s="98" t="s">
        <v>7</v>
      </c>
      <c r="B3" s="99" t="s">
        <v>12</v>
      </c>
      <c r="C3" s="98" t="s">
        <v>123</v>
      </c>
      <c r="D3" s="98" t="s">
        <v>14</v>
      </c>
      <c r="E3" s="98" t="s">
        <v>16</v>
      </c>
      <c r="F3" s="98" t="s">
        <v>17</v>
      </c>
      <c r="G3" s="98" t="s">
        <v>18</v>
      </c>
      <c r="H3" s="98" t="s">
        <v>26</v>
      </c>
      <c r="I3" s="100"/>
      <c r="J3" s="100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02" t="str">
        <f t="array" ref="B4">IF(ISNUMBER($J4),INDEX(Registrace!$G$4:$G$63,$J4),"")</f>
        <v>Jirsová Kamila</v>
      </c>
      <c r="C4" s="103" t="str">
        <f t="array" ref="C4">IF(ISNUMBER($J4),INDEX('Výpočty'!$F$4:$F$63,$J4),"")</f>
        <v>KK Jihlava</v>
      </c>
      <c r="D4" s="103" t="str">
        <f t="array" ref="D4">IF(ISNUMBER($J4),INDEX('Výpočty'!$G$4:$G$63,$J4),"")</f>
        <v/>
      </c>
      <c r="E4" s="104">
        <f t="array" ref="E4">IF(ISNUMBER($J4),INDEX('Výpočty'!M$4:M$63,$J4),"")</f>
        <v>386</v>
      </c>
      <c r="F4" s="104">
        <f t="array" ref="F4">IF(ISNUMBER($J4),INDEX('Výpočty'!$N$4:$N$63,$J4),"")</f>
        <v>161</v>
      </c>
      <c r="G4" s="104">
        <f t="array" ref="G4">IF(ISNUMBER($J4),INDEX('Výpočty'!$O$4:$O$63,$J4),"")</f>
        <v>7</v>
      </c>
      <c r="H4" s="104">
        <f t="array" ref="H4">IF(ISNUMBER($J4),INDEX('Výpočty'!$P$4:$P$63,$J4),"")</f>
        <v>547</v>
      </c>
      <c r="I4" s="105">
        <f t="array" ref="I4">IF(ISNUMBER($J4),INDEX('Výpočty'!I$4:I$63,$J4),"")</f>
        <v>140</v>
      </c>
      <c r="J4" s="114">
        <f>'Výpočty'!AB68</f>
        <v>21</v>
      </c>
      <c r="K4" s="156" t="s">
        <v>125</v>
      </c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10" t="str">
        <f t="array" ref="B5">IF(ISNUMBER($J5),INDEX(Registrace!$G$4:$G$63,$J5),"")</f>
        <v>Zemanová Markéta</v>
      </c>
      <c r="C5" s="111" t="str">
        <f t="array" ref="C5">IF(ISNUMBER($J5),INDEX('Výpočty'!$F$4:$F$63,$J5),"")</f>
        <v>TJ BOPO Třebíč</v>
      </c>
      <c r="D5" s="111" t="str">
        <f t="array" ref="D5">IF(ISNUMBER($J5),INDEX('Výpočty'!$G$4:$G$63,$J5),"")</f>
        <v/>
      </c>
      <c r="E5" s="112">
        <f t="array" ref="E5">IF(ISNUMBER($J5),INDEX('Výpočty'!M$4:M$63,$J5),"")</f>
        <v>341</v>
      </c>
      <c r="F5" s="112">
        <f t="array" ref="F5">IF(ISNUMBER($J5),INDEX('Výpočty'!$N$4:$N$63,$J5),"")</f>
        <v>202</v>
      </c>
      <c r="G5" s="112">
        <f t="array" ref="G5">IF(ISNUMBER($J5),INDEX('Výpočty'!$O$4:$O$63,$J5),"")</f>
        <v>1</v>
      </c>
      <c r="H5" s="112">
        <f t="array" ref="H5">IF(ISNUMBER($J5),INDEX('Výpočty'!$P$4:$P$63,$J5),"")</f>
        <v>543</v>
      </c>
      <c r="I5" s="105">
        <f t="array" ref="I5">IF(ISNUMBER($J5),INDEX('Výpočty'!I$4:I$63,$J5),"")</f>
        <v>130</v>
      </c>
      <c r="J5" s="114">
        <f>'Výpočty'!AB69</f>
        <v>14</v>
      </c>
      <c r="K5" s="115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10" t="str">
        <f t="array" ref="B6">IF(ISNUMBER($J6),INDEX(Registrace!$G$4:$G$63,$J6),"")</f>
        <v>Hlaváčová Lucie</v>
      </c>
      <c r="C6" s="111" t="str">
        <f t="array" ref="C6">IF(ISNUMBER($J6),INDEX('Výpočty'!$F$4:$F$63,$J6),"")</f>
        <v>TJ Nové Město na Moravě</v>
      </c>
      <c r="D6" s="111" t="str">
        <f t="array" ref="D6">IF(ISNUMBER($J6),INDEX('Výpočty'!$G$4:$G$63,$J6),"")</f>
        <v/>
      </c>
      <c r="E6" s="112">
        <f t="array" ref="E6">IF(ISNUMBER($J6),INDEX('Výpočty'!M$4:M$63,$J6),"")</f>
        <v>339</v>
      </c>
      <c r="F6" s="112">
        <f t="array" ref="F6">IF(ISNUMBER($J6),INDEX('Výpočty'!$N$4:$N$63,$J6),"")</f>
        <v>166</v>
      </c>
      <c r="G6" s="112">
        <f t="array" ref="G6">IF(ISNUMBER($J6),INDEX('Výpočty'!$O$4:$O$63,$J6),"")</f>
        <v>6</v>
      </c>
      <c r="H6" s="112">
        <f t="array" ref="H6">IF(ISNUMBER($J6),INDEX('Výpočty'!$P$4:$P$63,$J6),"")</f>
        <v>505</v>
      </c>
      <c r="I6" s="105">
        <f t="array" ref="I6">IF(ISNUMBER($J6),INDEX('Výpočty'!I$4:I$63,$J6),"")</f>
        <v>120</v>
      </c>
      <c r="J6" s="114">
        <f>'Výpočty'!AB70</f>
        <v>24</v>
      </c>
      <c r="K6" s="115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10" t="str">
        <f t="array" ref="B7">IF(ISNUMBER($J7),INDEX(Registrace!$G$4:$G$63,$J7),"")</f>
        <v/>
      </c>
      <c r="C7" s="111" t="str">
        <f t="array" ref="C7">IF(ISNUMBER($J7),INDEX('Výpočty'!$F$4:$F$63,$J7),"")</f>
        <v/>
      </c>
      <c r="D7" s="111" t="str">
        <f t="array" ref="D7">IF(ISNUMBER($J7),INDEX('Výpočty'!$G$4:$G$63,$J7),"")</f>
        <v/>
      </c>
      <c r="E7" s="112" t="str">
        <f t="array" ref="E7">IF(ISNUMBER($J7),INDEX('Výpočty'!M$4:M$63,$J7),"")</f>
        <v/>
      </c>
      <c r="F7" s="112" t="str">
        <f t="array" ref="F7">IF(ISNUMBER($J7),INDEX('Výpočty'!$N$4:$N$63,$J7),"")</f>
        <v/>
      </c>
      <c r="G7" s="112" t="str">
        <f t="array" ref="G7">IF(ISNUMBER($J7),INDEX('Výpočty'!$O$4:$O$63,$J7),"")</f>
        <v/>
      </c>
      <c r="H7" s="112" t="str">
        <f t="array" ref="H7">IF(ISNUMBER($J7),INDEX('Výpočty'!$P$4:$P$63,$J7),"")</f>
        <v/>
      </c>
      <c r="I7" s="105" t="str">
        <f t="array" ref="I7">IF(ISNUMBER($J7),INDEX('Výpočty'!I$4:I$63,$J7),"")</f>
        <v/>
      </c>
      <c r="J7" s="114" t="str">
        <f>'Výpočty'!AB71</f>
        <v>#NUM!</v>
      </c>
      <c r="K7" s="115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10" t="str">
        <f t="array" ref="B8">IF(ISNUMBER($J8),INDEX(Registrace!$G$4:$G$63,$J8),"")</f>
        <v/>
      </c>
      <c r="C8" s="111" t="str">
        <f t="array" ref="C8">IF(ISNUMBER($J8),INDEX('Výpočty'!$F$4:$F$63,$J8),"")</f>
        <v/>
      </c>
      <c r="D8" s="111" t="str">
        <f t="array" ref="D8">IF(ISNUMBER($J8),INDEX('Výpočty'!$G$4:$G$63,$J8),"")</f>
        <v/>
      </c>
      <c r="E8" s="112" t="str">
        <f t="array" ref="E8">IF(ISNUMBER($J8),INDEX('Výpočty'!M$4:M$63,$J8),"")</f>
        <v/>
      </c>
      <c r="F8" s="112" t="str">
        <f t="array" ref="F8">IF(ISNUMBER($J8),INDEX('Výpočty'!$N$4:$N$63,$J8),"")</f>
        <v/>
      </c>
      <c r="G8" s="112" t="str">
        <f t="array" ref="G8">IF(ISNUMBER($J8),INDEX('Výpočty'!$O$4:$O$63,$J8),"")</f>
        <v/>
      </c>
      <c r="H8" s="112" t="str">
        <f t="array" ref="H8">IF(ISNUMBER($J8),INDEX('Výpočty'!$P$4:$P$63,$J8),"")</f>
        <v/>
      </c>
      <c r="I8" s="105" t="str">
        <f t="array" ref="I8">IF(ISNUMBER($J8),INDEX('Výpočty'!I$4:I$63,$J8),"")</f>
        <v/>
      </c>
      <c r="J8" s="114" t="str">
        <f>'Výpočty'!AB72</f>
        <v>#NUM!</v>
      </c>
      <c r="K8" s="115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10" t="str">
        <f t="array" ref="B9">IF(ISNUMBER($J9),INDEX(Registrace!$G$4:$G$63,$J9),"")</f>
        <v/>
      </c>
      <c r="C9" s="111" t="str">
        <f t="array" ref="C9">IF(ISNUMBER($J9),INDEX('Výpočty'!$F$4:$F$63,$J9),"")</f>
        <v/>
      </c>
      <c r="D9" s="111" t="str">
        <f t="array" ref="D9">IF(ISNUMBER($J9),INDEX('Výpočty'!$G$4:$G$63,$J9),"")</f>
        <v/>
      </c>
      <c r="E9" s="112" t="str">
        <f t="array" ref="E9">IF(ISNUMBER($J9),INDEX('Výpočty'!M$4:M$63,$J9),"")</f>
        <v/>
      </c>
      <c r="F9" s="112" t="str">
        <f t="array" ref="F9">IF(ISNUMBER($J9),INDEX('Výpočty'!$N$4:$N$63,$J9),"")</f>
        <v/>
      </c>
      <c r="G9" s="112" t="str">
        <f t="array" ref="G9">IF(ISNUMBER($J9),INDEX('Výpočty'!$O$4:$O$63,$J9),"")</f>
        <v/>
      </c>
      <c r="H9" s="112" t="str">
        <f t="array" ref="H9">IF(ISNUMBER($J9),INDEX('Výpočty'!$P$4:$P$63,$J9),"")</f>
        <v/>
      </c>
      <c r="I9" s="105" t="str">
        <f t="array" ref="I9">IF(ISNUMBER($J9),INDEX('Výpočty'!I$4:I$63,$J9),"")</f>
        <v/>
      </c>
      <c r="J9" s="114" t="str">
        <f>'Výpočty'!AB73</f>
        <v>#NUM!</v>
      </c>
      <c r="K9" s="115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10" t="str">
        <f t="array" ref="B10">IF(ISNUMBER($J10),INDEX(Registrace!$G$4:$G$63,$J10),"")</f>
        <v/>
      </c>
      <c r="C10" s="111" t="str">
        <f t="array" ref="C10">IF(ISNUMBER($J10),INDEX('Výpočty'!$F$4:$F$63,$J10),"")</f>
        <v/>
      </c>
      <c r="D10" s="111" t="str">
        <f t="array" ref="D10">IF(ISNUMBER($J10),INDEX('Výpočty'!$G$4:$G$63,$J10),"")</f>
        <v/>
      </c>
      <c r="E10" s="112" t="str">
        <f t="array" ref="E10">IF(ISNUMBER($J10),INDEX('Výpočty'!M$4:M$63,$J10),"")</f>
        <v/>
      </c>
      <c r="F10" s="112" t="str">
        <f t="array" ref="F10">IF(ISNUMBER($J10),INDEX('Výpočty'!$N$4:$N$63,$J10),"")</f>
        <v/>
      </c>
      <c r="G10" s="112" t="str">
        <f t="array" ref="G10">IF(ISNUMBER($J10),INDEX('Výpočty'!$O$4:$O$63,$J10),"")</f>
        <v/>
      </c>
      <c r="H10" s="112" t="str">
        <f t="array" ref="H10">IF(ISNUMBER($J10),INDEX('Výpočty'!$P$4:$P$63,$J10),"")</f>
        <v/>
      </c>
      <c r="I10" s="105" t="str">
        <f t="array" ref="I10">IF(ISNUMBER($J10),INDEX('Výpočty'!I$4:I$63,$J10),"")</f>
        <v/>
      </c>
      <c r="J10" s="114" t="str">
        <f>'Výpočty'!AB74</f>
        <v>#NUM!</v>
      </c>
      <c r="K10" s="115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10" t="str">
        <f t="array" ref="B11">IF(ISNUMBER($J11),INDEX(Registrace!$G$4:$G$63,$J11),"")</f>
        <v/>
      </c>
      <c r="C11" s="111" t="str">
        <f t="array" ref="C11">IF(ISNUMBER($J11),INDEX('Výpočty'!$F$4:$F$63,$J11),"")</f>
        <v/>
      </c>
      <c r="D11" s="111" t="str">
        <f t="array" ref="D11">IF(ISNUMBER($J11),INDEX('Výpočty'!$G$4:$G$63,$J11),"")</f>
        <v/>
      </c>
      <c r="E11" s="112" t="str">
        <f t="array" ref="E11">IF(ISNUMBER($J11),INDEX('Výpočty'!M$4:M$63,$J11),"")</f>
        <v/>
      </c>
      <c r="F11" s="112" t="str">
        <f t="array" ref="F11">IF(ISNUMBER($J11),INDEX('Výpočty'!$N$4:$N$63,$J11),"")</f>
        <v/>
      </c>
      <c r="G11" s="112" t="str">
        <f t="array" ref="G11">IF(ISNUMBER($J11),INDEX('Výpočty'!$O$4:$O$63,$J11),"")</f>
        <v/>
      </c>
      <c r="H11" s="112" t="str">
        <f t="array" ref="H11">IF(ISNUMBER($J11),INDEX('Výpočty'!$P$4:$P$63,$J11),"")</f>
        <v/>
      </c>
      <c r="I11" s="105" t="str">
        <f t="array" ref="I11">IF(ISNUMBER($J11),INDEX('Výpočty'!I$4:I$63,$J11),"")</f>
        <v/>
      </c>
      <c r="J11" s="114" t="str">
        <f>'Výpočty'!AB75</f>
        <v>#NUM!</v>
      </c>
      <c r="K11" s="115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10" t="str">
        <f t="array" ref="B12">IF(ISNUMBER($J12),INDEX(Registrace!$G$4:$G$63,$J12),"")</f>
        <v/>
      </c>
      <c r="C12" s="111" t="str">
        <f t="array" ref="C12">IF(ISNUMBER($J12),INDEX('Výpočty'!$F$4:$F$63,$J12),"")</f>
        <v/>
      </c>
      <c r="D12" s="111" t="str">
        <f t="array" ref="D12">IF(ISNUMBER($J12),INDEX('Výpočty'!$G$4:$G$63,$J12),"")</f>
        <v/>
      </c>
      <c r="E12" s="112" t="str">
        <f t="array" ref="E12">IF(ISNUMBER($J12),INDEX('Výpočty'!M$4:M$63,$J12),"")</f>
        <v/>
      </c>
      <c r="F12" s="112" t="str">
        <f t="array" ref="F12">IF(ISNUMBER($J12),INDEX('Výpočty'!$N$4:$N$63,$J12),"")</f>
        <v/>
      </c>
      <c r="G12" s="112" t="str">
        <f t="array" ref="G12">IF(ISNUMBER($J12),INDEX('Výpočty'!$O$4:$O$63,$J12),"")</f>
        <v/>
      </c>
      <c r="H12" s="112" t="str">
        <f t="array" ref="H12">IF(ISNUMBER($J12),INDEX('Výpočty'!$P$4:$P$63,$J12),"")</f>
        <v/>
      </c>
      <c r="I12" s="105" t="str">
        <f t="array" ref="I12">IF(ISNUMBER($J12),INDEX('Výpočty'!I$4:I$63,$J12),"")</f>
        <v/>
      </c>
      <c r="J12" s="114" t="str">
        <f>'Výpočty'!AB76</f>
        <v>#NUM!</v>
      </c>
      <c r="K12" s="115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10" t="str">
        <f t="array" ref="B13">IF(ISNUMBER($J13),INDEX(Registrace!$G$4:$G$63,$J13),"")</f>
        <v/>
      </c>
      <c r="C13" s="111" t="str">
        <f t="array" ref="C13">IF(ISNUMBER($J13),INDEX('Výpočty'!$F$4:$F$63,$J13),"")</f>
        <v/>
      </c>
      <c r="D13" s="111" t="str">
        <f t="array" ref="D13">IF(ISNUMBER($J13),INDEX('Výpočty'!$G$4:$G$63,$J13),"")</f>
        <v/>
      </c>
      <c r="E13" s="112" t="str">
        <f t="array" ref="E13">IF(ISNUMBER($J13),INDEX('Výpočty'!M$4:M$63,$J13),"")</f>
        <v/>
      </c>
      <c r="F13" s="112" t="str">
        <f t="array" ref="F13">IF(ISNUMBER($J13),INDEX('Výpočty'!$N$4:$N$63,$J13),"")</f>
        <v/>
      </c>
      <c r="G13" s="112" t="str">
        <f t="array" ref="G13">IF(ISNUMBER($J13),INDEX('Výpočty'!$O$4:$O$63,$J13),"")</f>
        <v/>
      </c>
      <c r="H13" s="112" t="str">
        <f t="array" ref="H13">IF(ISNUMBER($J13),INDEX('Výpočty'!$P$4:$P$63,$J13),"")</f>
        <v/>
      </c>
      <c r="I13" s="116" t="str">
        <f t="array" ref="I13">IF(ISNUMBER($J13),INDEX('Výpočty'!I$4:I$63,$J13),"")</f>
        <v/>
      </c>
      <c r="J13" s="114" t="str">
        <f>'Výpočty'!AB77</f>
        <v>#NUM!</v>
      </c>
      <c r="K13" s="115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10" t="str">
        <f t="array" ref="B14">IF(ISNUMBER($J14),INDEX(Registrace!$G$4:$G$63,$J14),"")</f>
        <v/>
      </c>
      <c r="C14" s="111" t="str">
        <f t="array" ref="C14">IF(ISNUMBER($J14),INDEX('Výpočty'!$F$4:$F$63,$J14),"")</f>
        <v/>
      </c>
      <c r="D14" s="111" t="str">
        <f t="array" ref="D14">IF(ISNUMBER($J14),INDEX('Výpočty'!$G$4:$G$63,$J14),"")</f>
        <v/>
      </c>
      <c r="E14" s="112" t="str">
        <f t="array" ref="E14">IF(ISNUMBER($J14),INDEX('Výpočty'!M$4:M$63,$J14),"")</f>
        <v/>
      </c>
      <c r="F14" s="112" t="str">
        <f t="array" ref="F14">IF(ISNUMBER($J14),INDEX('Výpočty'!$N$4:$N$63,$J14),"")</f>
        <v/>
      </c>
      <c r="G14" s="112" t="str">
        <f t="array" ref="G14">IF(ISNUMBER($J14),INDEX('Výpočty'!$O$4:$O$63,$J14),"")</f>
        <v/>
      </c>
      <c r="H14" s="112" t="str">
        <f t="array" ref="H14">IF(ISNUMBER($J14),INDEX('Výpočty'!$P$4:$P$63,$J14),"")</f>
        <v/>
      </c>
      <c r="I14" s="105" t="str">
        <f t="array" ref="I14">IF(ISNUMBER($J14),INDEX('Výpočty'!I$4:I$63,$J14),"")</f>
        <v/>
      </c>
      <c r="J14" s="114" t="str">
        <f>'Výpočty'!AB78</f>
        <v>#NUM!</v>
      </c>
      <c r="K14" s="115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10" t="str">
        <f t="array" ref="B15">IF(ISNUMBER($J15),INDEX(Registrace!$G$4:$G$63,$J15),"")</f>
        <v/>
      </c>
      <c r="C15" s="111" t="str">
        <f t="array" ref="C15">IF(ISNUMBER($J15),INDEX('Výpočty'!$F$4:$F$63,$J15),"")</f>
        <v/>
      </c>
      <c r="D15" s="111" t="str">
        <f t="array" ref="D15">IF(ISNUMBER($J15),INDEX('Výpočty'!$G$4:$G$63,$J15),"")</f>
        <v/>
      </c>
      <c r="E15" s="112" t="str">
        <f t="array" ref="E15">IF(ISNUMBER($J15),INDEX('Výpočty'!M$4:M$63,$J15),"")</f>
        <v/>
      </c>
      <c r="F15" s="112" t="str">
        <f t="array" ref="F15">IF(ISNUMBER($J15),INDEX('Výpočty'!$N$4:$N$63,$J15),"")</f>
        <v/>
      </c>
      <c r="G15" s="112" t="str">
        <f t="array" ref="G15">IF(ISNUMBER($J15),INDEX('Výpočty'!$O$4:$O$63,$J15),"")</f>
        <v/>
      </c>
      <c r="H15" s="112" t="str">
        <f t="array" ref="H15">IF(ISNUMBER($J15),INDEX('Výpočty'!$P$4:$P$63,$J15),"")</f>
        <v/>
      </c>
      <c r="I15" s="105" t="str">
        <f t="array" ref="I15">IF(ISNUMBER($J15),INDEX('Výpočty'!I$4:I$63,$J15),"")</f>
        <v/>
      </c>
      <c r="J15" s="114" t="str">
        <f>'Výpočty'!AB79</f>
        <v>#NUM!</v>
      </c>
      <c r="K15" s="115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10" t="str">
        <f t="array" ref="B16">IF(ISNUMBER($J16),INDEX(Registrace!$G$4:$G$63,$J16),"")</f>
        <v/>
      </c>
      <c r="C16" s="111" t="str">
        <f t="array" ref="C16">IF(ISNUMBER($J16),INDEX('Výpočty'!$F$4:$F$63,$J16),"")</f>
        <v/>
      </c>
      <c r="D16" s="111" t="str">
        <f t="array" ref="D16">IF(ISNUMBER($J16),INDEX('Výpočty'!$G$4:$G$63,$J16),"")</f>
        <v/>
      </c>
      <c r="E16" s="112" t="str">
        <f t="array" ref="E16">IF(ISNUMBER($J16),INDEX('Výpočty'!M$4:M$63,$J16),"")</f>
        <v/>
      </c>
      <c r="F16" s="112" t="str">
        <f t="array" ref="F16">IF(ISNUMBER($J16),INDEX('Výpočty'!$N$4:$N$63,$J16),"")</f>
        <v/>
      </c>
      <c r="G16" s="112" t="str">
        <f t="array" ref="G16">IF(ISNUMBER($J16),INDEX('Výpočty'!$O$4:$O$63,$J16),"")</f>
        <v/>
      </c>
      <c r="H16" s="112" t="str">
        <f t="array" ref="H16">IF(ISNUMBER($J16),INDEX('Výpočty'!$P$4:$P$63,$J16),"")</f>
        <v/>
      </c>
      <c r="I16" s="105" t="str">
        <f t="array" ref="I16">IF(ISNUMBER($J16),INDEX('Výpočty'!I$4:I$63,$J16),"")</f>
        <v/>
      </c>
      <c r="J16" s="114" t="str">
        <f>'Výpočty'!AB80</f>
        <v>#NUM!</v>
      </c>
      <c r="K16" s="115"/>
      <c r="L16" s="96"/>
      <c r="M16" s="96"/>
      <c r="N16" s="96"/>
      <c r="O16" s="96"/>
      <c r="P16" s="96"/>
      <c r="Q16" s="96"/>
      <c r="R16" s="96"/>
      <c r="S16" s="96"/>
      <c r="T16" s="96"/>
    </row>
    <row r="17" ht="13.5" customHeight="1">
      <c r="A17" s="108">
        <v>14.0</v>
      </c>
      <c r="B17" s="110" t="str">
        <f t="array" ref="B17">IF(ISNUMBER($J17),INDEX(Registrace!$G$4:$G$63,$J17),"")</f>
        <v/>
      </c>
      <c r="C17" s="111" t="str">
        <f t="array" ref="C17">IF(ISNUMBER($J17),INDEX('Výpočty'!$F$4:$F$63,$J17),"")</f>
        <v/>
      </c>
      <c r="D17" s="111" t="str">
        <f t="array" ref="D17">IF(ISNUMBER($J17),INDEX('Výpočty'!$G$4:$G$63,$J17),"")</f>
        <v/>
      </c>
      <c r="E17" s="112" t="str">
        <f t="array" ref="E17">IF(ISNUMBER($J17),INDEX('Výpočty'!M$4:M$63,$J17),"")</f>
        <v/>
      </c>
      <c r="F17" s="112" t="str">
        <f t="array" ref="F17">IF(ISNUMBER($J17),INDEX('Výpočty'!$N$4:$N$63,$J17),"")</f>
        <v/>
      </c>
      <c r="G17" s="112" t="str">
        <f t="array" ref="G17">IF(ISNUMBER($J17),INDEX('Výpočty'!$O$4:$O$63,$J17),"")</f>
        <v/>
      </c>
      <c r="H17" s="112" t="str">
        <f t="array" ref="H17">IF(ISNUMBER($J17),INDEX('Výpočty'!$P$4:$P$63,$J17),"")</f>
        <v/>
      </c>
      <c r="I17" s="116" t="str">
        <f t="array" ref="I17">IF(ISNUMBER($J17),INDEX('Výpočty'!I$4:I$63,$J17),"")</f>
        <v/>
      </c>
      <c r="J17" s="114" t="str">
        <f>'Výpočty'!AB81</f>
        <v>#NUM!</v>
      </c>
      <c r="K17" s="115"/>
      <c r="L17" s="96"/>
      <c r="M17" s="96"/>
      <c r="N17" s="96"/>
      <c r="O17" s="96"/>
      <c r="P17" s="96"/>
      <c r="Q17" s="96"/>
      <c r="R17" s="96"/>
      <c r="S17" s="96"/>
      <c r="T17" s="96"/>
    </row>
    <row r="18" ht="13.5" customHeight="1">
      <c r="A18" s="108">
        <v>15.0</v>
      </c>
      <c r="B18" s="110" t="str">
        <f t="array" ref="B18">IF(ISNUMBER($J18),INDEX(Registrace!$G$4:$G$63,$J18),"")</f>
        <v/>
      </c>
      <c r="C18" s="111" t="str">
        <f t="array" ref="C18">IF(ISNUMBER($J18),INDEX('Výpočty'!$F$4:$F$63,$J18),"")</f>
        <v/>
      </c>
      <c r="D18" s="111" t="str">
        <f t="array" ref="D18">IF(ISNUMBER($J18),INDEX('Výpočty'!$G$4:$G$63,$J18),"")</f>
        <v/>
      </c>
      <c r="E18" s="112" t="str">
        <f t="array" ref="E18">IF(ISNUMBER($J18),INDEX('Výpočty'!M$4:M$63,$J18),"")</f>
        <v/>
      </c>
      <c r="F18" s="112" t="str">
        <f t="array" ref="F18">IF(ISNUMBER($J18),INDEX('Výpočty'!$N$4:$N$63,$J18),"")</f>
        <v/>
      </c>
      <c r="G18" s="112" t="str">
        <f t="array" ref="G18">IF(ISNUMBER($J18),INDEX('Výpočty'!$O$4:$O$63,$J18),"")</f>
        <v/>
      </c>
      <c r="H18" s="112" t="str">
        <f t="array" ref="H18">IF(ISNUMBER($J18),INDEX('Výpočty'!$P$4:$P$63,$J18),"")</f>
        <v/>
      </c>
      <c r="I18" s="105" t="str">
        <f t="array" ref="I18">IF(ISNUMBER($J18),INDEX('Výpočty'!I$4:I$63,$J18),"")</f>
        <v/>
      </c>
      <c r="J18" s="114" t="str">
        <f>'Výpočty'!AB82</f>
        <v>#NUM!</v>
      </c>
      <c r="K18" s="115"/>
      <c r="L18" s="96"/>
      <c r="M18" s="96"/>
      <c r="N18" s="96"/>
      <c r="O18" s="96"/>
      <c r="P18" s="96"/>
      <c r="Q18" s="96"/>
      <c r="R18" s="96"/>
      <c r="S18" s="96"/>
      <c r="T18" s="96"/>
    </row>
    <row r="19" ht="13.5" customHeight="1">
      <c r="A19" s="108">
        <v>16.0</v>
      </c>
      <c r="B19" s="110" t="str">
        <f t="array" ref="B19">IF(ISNUMBER($J19),INDEX(Registrace!$G$4:$G$63,$J19),"")</f>
        <v/>
      </c>
      <c r="C19" s="111" t="str">
        <f t="array" ref="C19">IF(ISNUMBER($J19),INDEX('Výpočty'!$F$4:$F$63,$J19),"")</f>
        <v/>
      </c>
      <c r="D19" s="111" t="str">
        <f t="array" ref="D19">IF(ISNUMBER($J19),INDEX('Výpočty'!$G$4:$G$63,$J19),"")</f>
        <v/>
      </c>
      <c r="E19" s="112" t="str">
        <f t="array" ref="E19">IF(ISNUMBER($J19),INDEX('Výpočty'!M$4:M$63,$J19),"")</f>
        <v/>
      </c>
      <c r="F19" s="112" t="str">
        <f t="array" ref="F19">IF(ISNUMBER($J19),INDEX('Výpočty'!$N$4:$N$63,$J19),"")</f>
        <v/>
      </c>
      <c r="G19" s="112" t="str">
        <f t="array" ref="G19">IF(ISNUMBER($J19),INDEX('Výpočty'!$O$4:$O$63,$J19),"")</f>
        <v/>
      </c>
      <c r="H19" s="112" t="str">
        <f t="array" ref="H19">IF(ISNUMBER($J19),INDEX('Výpočty'!$P$4:$P$63,$J19),"")</f>
        <v/>
      </c>
      <c r="I19" s="105" t="str">
        <f t="array" ref="I19">IF(ISNUMBER($J19),INDEX('Výpočty'!I$4:I$63,$J19),"")</f>
        <v/>
      </c>
      <c r="J19" s="114" t="str">
        <f>'Výpočty'!AB83</f>
        <v>#NUM!</v>
      </c>
      <c r="K19" s="115"/>
      <c r="L19" s="96"/>
      <c r="M19" s="96"/>
      <c r="N19" s="96"/>
      <c r="O19" s="96"/>
      <c r="P19" s="96"/>
      <c r="Q19" s="96"/>
      <c r="R19" s="96"/>
      <c r="S19" s="96"/>
      <c r="T19" s="96"/>
    </row>
    <row r="20" ht="13.5" customHeight="1">
      <c r="A20" s="108">
        <v>17.0</v>
      </c>
      <c r="B20" s="110" t="str">
        <f t="array" ref="B20">IF(ISNUMBER($J20),INDEX(Registrace!$G$4:$G$63,$J20),"")</f>
        <v/>
      </c>
      <c r="C20" s="111" t="str">
        <f t="array" ref="C20">IF(ISNUMBER($J20),INDEX('Výpočty'!$F$4:$F$63,$J20),"")</f>
        <v/>
      </c>
      <c r="D20" s="111" t="str">
        <f t="array" ref="D20">IF(ISNUMBER($J20),INDEX('Výpočty'!$G$4:$G$63,$J20),"")</f>
        <v/>
      </c>
      <c r="E20" s="112" t="str">
        <f t="array" ref="E20">IF(ISNUMBER($J20),INDEX('Výpočty'!M$4:M$63,$J20),"")</f>
        <v/>
      </c>
      <c r="F20" s="112" t="str">
        <f t="array" ref="F20">IF(ISNUMBER($J20),INDEX('Výpočty'!$N$4:$N$63,$J20),"")</f>
        <v/>
      </c>
      <c r="G20" s="112" t="str">
        <f t="array" ref="G20">IF(ISNUMBER($J20),INDEX('Výpočty'!$O$4:$O$63,$J20),"")</f>
        <v/>
      </c>
      <c r="H20" s="112" t="str">
        <f t="array" ref="H20">IF(ISNUMBER($J20),INDEX('Výpočty'!$P$4:$P$63,$J20),"")</f>
        <v/>
      </c>
      <c r="I20" s="116" t="str">
        <f t="array" ref="I20">IF(ISNUMBER($J20),INDEX('Výpočty'!I$4:I$63,$J20),"")</f>
        <v/>
      </c>
      <c r="J20" s="114" t="str">
        <f>'Výpočty'!AB84</f>
        <v>#NUM!</v>
      </c>
      <c r="K20" s="115"/>
      <c r="L20" s="96"/>
      <c r="M20" s="96"/>
      <c r="N20" s="96"/>
      <c r="O20" s="96"/>
      <c r="P20" s="96"/>
      <c r="Q20" s="96"/>
      <c r="R20" s="96"/>
      <c r="S20" s="96"/>
      <c r="T20" s="96"/>
    </row>
    <row r="21" ht="13.5" customHeight="1">
      <c r="A21" s="108">
        <v>18.0</v>
      </c>
      <c r="B21" s="110" t="str">
        <f t="array" ref="B21">IF(ISNUMBER($J21),INDEX(Registrace!$G$4:$G$63,$J21),"")</f>
        <v/>
      </c>
      <c r="C21" s="111" t="str">
        <f t="array" ref="C21">IF(ISNUMBER($J21),INDEX('Výpočty'!$F$4:$F$63,$J21),"")</f>
        <v/>
      </c>
      <c r="D21" s="111" t="str">
        <f t="array" ref="D21">IF(ISNUMBER($J21),INDEX('Výpočty'!$G$4:$G$63,$J21),"")</f>
        <v/>
      </c>
      <c r="E21" s="112" t="str">
        <f t="array" ref="E21">IF(ISNUMBER($J21),INDEX('Výpočty'!M$4:M$63,$J21),"")</f>
        <v/>
      </c>
      <c r="F21" s="112" t="str">
        <f t="array" ref="F21">IF(ISNUMBER($J21),INDEX('Výpočty'!$N$4:$N$63,$J21),"")</f>
        <v/>
      </c>
      <c r="G21" s="112" t="str">
        <f t="array" ref="G21">IF(ISNUMBER($J21),INDEX('Výpočty'!$O$4:$O$63,$J21),"")</f>
        <v/>
      </c>
      <c r="H21" s="112" t="str">
        <f t="array" ref="H21">IF(ISNUMBER($J21),INDEX('Výpočty'!$P$4:$P$63,$J21),"")</f>
        <v/>
      </c>
      <c r="I21" s="116" t="str">
        <f t="array" ref="I21">IF(ISNUMBER($J21),INDEX('Výpočty'!I$4:I$63,$J21),"")</f>
        <v/>
      </c>
      <c r="J21" s="114" t="str">
        <f>'Výpočty'!AB85</f>
        <v>#NUM!</v>
      </c>
      <c r="K21" s="115"/>
      <c r="L21" s="96"/>
      <c r="M21" s="96"/>
      <c r="N21" s="96"/>
      <c r="O21" s="96"/>
      <c r="P21" s="96"/>
      <c r="Q21" s="96"/>
      <c r="R21" s="96"/>
      <c r="S21" s="96"/>
      <c r="T21" s="96"/>
    </row>
    <row r="22" ht="13.5" customHeight="1">
      <c r="A22" s="108">
        <v>19.0</v>
      </c>
      <c r="B22" s="110" t="str">
        <f t="array" ref="B22">IF(ISNUMBER($J22),INDEX(Registrace!$G$4:$G$63,$J22),"")</f>
        <v/>
      </c>
      <c r="C22" s="111" t="str">
        <f t="array" ref="C22">IF(ISNUMBER($J22),INDEX('Výpočty'!$F$4:$F$63,$J22),"")</f>
        <v/>
      </c>
      <c r="D22" s="111" t="str">
        <f t="array" ref="D22">IF(ISNUMBER($J22),INDEX('Výpočty'!$G$4:$G$63,$J22),"")</f>
        <v/>
      </c>
      <c r="E22" s="112" t="str">
        <f t="array" ref="E22">IF(ISNUMBER($J22),INDEX('Výpočty'!M$4:M$63,$J22),"")</f>
        <v/>
      </c>
      <c r="F22" s="112" t="str">
        <f t="array" ref="F22">IF(ISNUMBER($J22),INDEX('Výpočty'!$N$4:$N$63,$J22),"")</f>
        <v/>
      </c>
      <c r="G22" s="112" t="str">
        <f t="array" ref="G22">IF(ISNUMBER($J22),INDEX('Výpočty'!$O$4:$O$63,$J22),"")</f>
        <v/>
      </c>
      <c r="H22" s="112" t="str">
        <f t="array" ref="H22">IF(ISNUMBER($J22),INDEX('Výpočty'!$P$4:$P$63,$J22),"")</f>
        <v/>
      </c>
      <c r="I22" s="116" t="str">
        <f t="array" ref="I22">IF(ISNUMBER($J22),INDEX('Výpočty'!I$4:I$63,$J22),"")</f>
        <v/>
      </c>
      <c r="J22" s="114" t="str">
        <f>'Výpočty'!AB86</f>
        <v>#NUM!</v>
      </c>
      <c r="K22" s="115"/>
      <c r="L22" s="96"/>
      <c r="M22" s="96"/>
      <c r="N22" s="96"/>
      <c r="O22" s="96"/>
      <c r="P22" s="96"/>
      <c r="Q22" s="96"/>
      <c r="R22" s="96"/>
      <c r="S22" s="96"/>
      <c r="T22" s="96"/>
    </row>
    <row r="23" ht="13.5" customHeight="1">
      <c r="A23" s="108">
        <v>20.0</v>
      </c>
      <c r="B23" s="110" t="str">
        <f t="array" ref="B23">IF(ISNUMBER($J23),INDEX(Registrace!$G$4:$G$63,$J23),"")</f>
        <v/>
      </c>
      <c r="C23" s="111" t="str">
        <f t="array" ref="C23">IF(ISNUMBER($J23),INDEX('Výpočty'!$F$4:$F$63,$J23),"")</f>
        <v/>
      </c>
      <c r="D23" s="111" t="str">
        <f t="array" ref="D23">IF(ISNUMBER($J23),INDEX('Výpočty'!$G$4:$G$63,$J23),"")</f>
        <v/>
      </c>
      <c r="E23" s="112" t="str">
        <f t="array" ref="E23">IF(ISNUMBER($J23),INDEX('Výpočty'!M$4:M$63,$J23),"")</f>
        <v/>
      </c>
      <c r="F23" s="112" t="str">
        <f t="array" ref="F23">IF(ISNUMBER($J23),INDEX('Výpočty'!$N$4:$N$63,$J23),"")</f>
        <v/>
      </c>
      <c r="G23" s="112" t="str">
        <f t="array" ref="G23">IF(ISNUMBER($J23),INDEX('Výpočty'!$O$4:$O$63,$J23),"")</f>
        <v/>
      </c>
      <c r="H23" s="112" t="str">
        <f t="array" ref="H23">IF(ISNUMBER($J23),INDEX('Výpočty'!$P$4:$P$63,$J23),"")</f>
        <v/>
      </c>
      <c r="I23" s="116" t="str">
        <f t="array" ref="I23">IF(ISNUMBER($J23),INDEX('Výpočty'!I$4:I$63,$J23),"")</f>
        <v/>
      </c>
      <c r="J23" s="114" t="str">
        <f>'Výpočty'!AB87</f>
        <v>#NUM!</v>
      </c>
      <c r="K23" s="115"/>
      <c r="L23" s="96"/>
      <c r="M23" s="96"/>
      <c r="N23" s="96"/>
      <c r="O23" s="96"/>
      <c r="P23" s="96"/>
      <c r="Q23" s="96"/>
      <c r="R23" s="96"/>
      <c r="S23" s="96"/>
      <c r="T23" s="96"/>
    </row>
    <row r="24" ht="13.5" customHeight="1">
      <c r="A24" s="108">
        <v>21.0</v>
      </c>
      <c r="B24" s="110" t="str">
        <f t="array" ref="B24">IF(ISNUMBER($J24),INDEX(Registrace!$G$4:$G$63,$J24),"")</f>
        <v/>
      </c>
      <c r="C24" s="111" t="str">
        <f t="array" ref="C24">IF(ISNUMBER($J24),INDEX('Výpočty'!$F$4:$F$63,$J24),"")</f>
        <v/>
      </c>
      <c r="D24" s="111" t="str">
        <f t="array" ref="D24">IF(ISNUMBER($J24),INDEX('Výpočty'!$G$4:$G$63,$J24),"")</f>
        <v/>
      </c>
      <c r="E24" s="112" t="str">
        <f t="array" ref="E24">IF(ISNUMBER($J24),INDEX('Výpočty'!M$4:M$63,$J24),"")</f>
        <v/>
      </c>
      <c r="F24" s="112" t="str">
        <f t="array" ref="F24">IF(ISNUMBER($J24),INDEX('Výpočty'!$N$4:$N$63,$J24),"")</f>
        <v/>
      </c>
      <c r="G24" s="112" t="str">
        <f t="array" ref="G24">IF(ISNUMBER($J24),INDEX('Výpočty'!$O$4:$O$63,$J24),"")</f>
        <v/>
      </c>
      <c r="H24" s="112" t="str">
        <f t="array" ref="H24">IF(ISNUMBER($J24),INDEX('Výpočty'!$P$4:$P$63,$J24),"")</f>
        <v/>
      </c>
      <c r="I24" s="116" t="str">
        <f t="array" ref="I24">IF(ISNUMBER($J24),INDEX('Výpočty'!I$4:I$63,$J24),"")</f>
        <v/>
      </c>
      <c r="J24" s="114" t="str">
        <f>'Výpočty'!AB88</f>
        <v>#NUM!</v>
      </c>
      <c r="K24" s="115"/>
      <c r="L24" s="96"/>
      <c r="M24" s="96"/>
      <c r="N24" s="96"/>
      <c r="O24" s="96"/>
      <c r="P24" s="96"/>
      <c r="Q24" s="96"/>
      <c r="R24" s="96"/>
      <c r="S24" s="96"/>
      <c r="T24" s="96"/>
    </row>
    <row r="25" ht="13.5" customHeight="1">
      <c r="A25" s="108">
        <v>22.0</v>
      </c>
      <c r="B25" s="110" t="str">
        <f t="array" ref="B25">IF(ISNUMBER($J25),INDEX(Registrace!$G$4:$G$63,$J25),"")</f>
        <v/>
      </c>
      <c r="C25" s="111" t="str">
        <f t="array" ref="C25">IF(ISNUMBER($J25),INDEX('Výpočty'!$F$4:$F$63,$J25),"")</f>
        <v/>
      </c>
      <c r="D25" s="111" t="str">
        <f t="array" ref="D25">IF(ISNUMBER($J25),INDEX('Výpočty'!$G$4:$G$63,$J25),"")</f>
        <v/>
      </c>
      <c r="E25" s="112" t="str">
        <f t="array" ref="E25">IF(ISNUMBER($J25),INDEX('Výpočty'!M$4:M$63,$J25),"")</f>
        <v/>
      </c>
      <c r="F25" s="112" t="str">
        <f t="array" ref="F25">IF(ISNUMBER($J25),INDEX('Výpočty'!$N$4:$N$63,$J25),"")</f>
        <v/>
      </c>
      <c r="G25" s="112" t="str">
        <f t="array" ref="G25">IF(ISNUMBER($J25),INDEX('Výpočty'!$O$4:$O$63,$J25),"")</f>
        <v/>
      </c>
      <c r="H25" s="112" t="str">
        <f t="array" ref="H25">IF(ISNUMBER($J25),INDEX('Výpočty'!$P$4:$P$63,$J25),"")</f>
        <v/>
      </c>
      <c r="I25" s="116" t="str">
        <f t="array" ref="I25">IF(ISNUMBER($J25),INDEX('Výpočty'!I$4:I$63,$J25),"")</f>
        <v/>
      </c>
      <c r="J25" s="114" t="str">
        <f>'Výpočty'!AB89</f>
        <v>#NUM!</v>
      </c>
      <c r="K25" s="115"/>
      <c r="L25" s="96"/>
      <c r="M25" s="96"/>
      <c r="N25" s="96"/>
      <c r="O25" s="96"/>
      <c r="P25" s="96"/>
      <c r="Q25" s="96"/>
      <c r="R25" s="96"/>
      <c r="S25" s="96"/>
      <c r="T25" s="96"/>
    </row>
    <row r="26" ht="13.5" customHeight="1">
      <c r="A26" s="108">
        <v>23.0</v>
      </c>
      <c r="B26" s="110" t="str">
        <f t="array" ref="B26">IF(ISNUMBER($J26),INDEX(Registrace!$G$4:$G$63,$J26),"")</f>
        <v/>
      </c>
      <c r="C26" s="111" t="str">
        <f t="array" ref="C26">IF(ISNUMBER($J26),INDEX('Výpočty'!$F$4:$F$63,$J26),"")</f>
        <v/>
      </c>
      <c r="D26" s="111" t="str">
        <f t="array" ref="D26">IF(ISNUMBER($J26),INDEX('Výpočty'!$G$4:$G$63,$J26),"")</f>
        <v/>
      </c>
      <c r="E26" s="112" t="str">
        <f t="array" ref="E26">IF(ISNUMBER($J26),INDEX('Výpočty'!M$4:M$63,$J26),"")</f>
        <v/>
      </c>
      <c r="F26" s="112" t="str">
        <f t="array" ref="F26">IF(ISNUMBER($J26),INDEX('Výpočty'!$N$4:$N$63,$J26),"")</f>
        <v/>
      </c>
      <c r="G26" s="112" t="str">
        <f t="array" ref="G26">IF(ISNUMBER($J26),INDEX('Výpočty'!$O$4:$O$63,$J26),"")</f>
        <v/>
      </c>
      <c r="H26" s="112" t="str">
        <f t="array" ref="H26">IF(ISNUMBER($J26),INDEX('Výpočty'!$P$4:$P$63,$J26),"")</f>
        <v/>
      </c>
      <c r="I26" s="116" t="str">
        <f t="array" ref="I26">IF(ISNUMBER($J26),INDEX('Výpočty'!I$4:I$63,$J26),"")</f>
        <v/>
      </c>
      <c r="J26" s="114" t="str">
        <f>'Výpočty'!AB90</f>
        <v>#NUM!</v>
      </c>
      <c r="K26" s="115"/>
      <c r="L26" s="96"/>
      <c r="M26" s="96"/>
      <c r="N26" s="96"/>
      <c r="O26" s="96"/>
      <c r="P26" s="96"/>
      <c r="Q26" s="96"/>
      <c r="R26" s="96"/>
      <c r="S26" s="96"/>
      <c r="T26" s="96"/>
    </row>
    <row r="27" ht="13.5" customHeight="1">
      <c r="A27" s="108">
        <v>24.0</v>
      </c>
      <c r="B27" s="110" t="str">
        <f t="array" ref="B27">IF(ISNUMBER($J27),INDEX(Registrace!$G$4:$G$63,$J27),"")</f>
        <v/>
      </c>
      <c r="C27" s="111" t="str">
        <f t="array" ref="C27">IF(ISNUMBER($J27),INDEX('Výpočty'!$F$4:$F$63,$J27),"")</f>
        <v/>
      </c>
      <c r="D27" s="111" t="str">
        <f t="array" ref="D27">IF(ISNUMBER($J27),INDEX('Výpočty'!$G$4:$G$63,$J27),"")</f>
        <v/>
      </c>
      <c r="E27" s="112" t="str">
        <f t="array" ref="E27">IF(ISNUMBER($J27),INDEX('Výpočty'!M$4:M$63,$J27),"")</f>
        <v/>
      </c>
      <c r="F27" s="112" t="str">
        <f t="array" ref="F27">IF(ISNUMBER($J27),INDEX('Výpočty'!$N$4:$N$63,$J27),"")</f>
        <v/>
      </c>
      <c r="G27" s="112" t="str">
        <f t="array" ref="G27">IF(ISNUMBER($J27),INDEX('Výpočty'!$O$4:$O$63,$J27),"")</f>
        <v/>
      </c>
      <c r="H27" s="112" t="str">
        <f t="array" ref="H27">IF(ISNUMBER($J27),INDEX('Výpočty'!$P$4:$P$63,$J27),"")</f>
        <v/>
      </c>
      <c r="I27" s="105" t="str">
        <f t="array" ref="I27">IF(ISNUMBER($J27),INDEX('Výpočty'!I$4:I$63,$J27),"")</f>
        <v/>
      </c>
      <c r="J27" s="114" t="str">
        <f>'Výpočty'!AB91</f>
        <v>#NUM!</v>
      </c>
      <c r="K27" s="115"/>
      <c r="L27" s="96"/>
      <c r="M27" s="96"/>
      <c r="N27" s="96"/>
      <c r="O27" s="96"/>
      <c r="P27" s="96"/>
      <c r="Q27" s="96"/>
      <c r="R27" s="96"/>
      <c r="S27" s="96"/>
      <c r="T27" s="96"/>
    </row>
    <row r="28" ht="13.5" customHeight="1">
      <c r="A28" s="108">
        <v>25.0</v>
      </c>
      <c r="B28" s="110" t="str">
        <f t="array" ref="B28">IF(ISNUMBER($J28),INDEX(Registrace!$G$4:$G$63,$J28),"")</f>
        <v/>
      </c>
      <c r="C28" s="111" t="str">
        <f t="array" ref="C28">IF(ISNUMBER($J28),INDEX('Výpočty'!$F$4:$F$63,$J28),"")</f>
        <v/>
      </c>
      <c r="D28" s="111" t="str">
        <f t="array" ref="D28">IF(ISNUMBER($J28),INDEX('Výpočty'!$G$4:$G$63,$J28),"")</f>
        <v/>
      </c>
      <c r="E28" s="112" t="str">
        <f t="array" ref="E28">IF(ISNUMBER($J28),INDEX('Výpočty'!M$4:M$63,$J28),"")</f>
        <v/>
      </c>
      <c r="F28" s="112" t="str">
        <f t="array" ref="F28">IF(ISNUMBER($J28),INDEX('Výpočty'!$N$4:$N$63,$J28),"")</f>
        <v/>
      </c>
      <c r="G28" s="112" t="str">
        <f t="array" ref="G28">IF(ISNUMBER($J28),INDEX('Výpočty'!$O$4:$O$63,$J28),"")</f>
        <v/>
      </c>
      <c r="H28" s="112" t="str">
        <f t="array" ref="H28">IF(ISNUMBER($J28),INDEX('Výpočty'!$P$4:$P$63,$J28),"")</f>
        <v/>
      </c>
      <c r="I28" s="116" t="str">
        <f t="array" ref="I28">IF(ISNUMBER($J28),INDEX('Výpočty'!I$4:I$63,$J28),"")</f>
        <v/>
      </c>
      <c r="J28" s="114" t="str">
        <f>'Výpočty'!AB92</f>
        <v>#NUM!</v>
      </c>
      <c r="K28" s="115"/>
      <c r="L28" s="96"/>
      <c r="M28" s="96"/>
      <c r="N28" s="96"/>
      <c r="O28" s="96"/>
      <c r="P28" s="96"/>
      <c r="Q28" s="96"/>
      <c r="R28" s="96"/>
      <c r="S28" s="96"/>
      <c r="T28" s="96"/>
    </row>
    <row r="29" ht="13.5" customHeight="1">
      <c r="A29" s="108">
        <v>26.0</v>
      </c>
      <c r="B29" s="110" t="str">
        <f t="array" ref="B29">IF(ISNUMBER($J29),INDEX(Registrace!$G$4:$G$63,$J29),"")</f>
        <v/>
      </c>
      <c r="C29" s="111" t="str">
        <f t="array" ref="C29">IF(ISNUMBER($J29),INDEX('Výpočty'!$F$4:$F$63,$J29),"")</f>
        <v/>
      </c>
      <c r="D29" s="111" t="str">
        <f t="array" ref="D29">IF(ISNUMBER($J29),INDEX('Výpočty'!$G$4:$G$63,$J29),"")</f>
        <v/>
      </c>
      <c r="E29" s="112" t="str">
        <f t="array" ref="E29">IF(ISNUMBER($J29),INDEX('Výpočty'!M$4:M$63,$J29),"")</f>
        <v/>
      </c>
      <c r="F29" s="112" t="str">
        <f t="array" ref="F29">IF(ISNUMBER($J29),INDEX('Výpočty'!$N$4:$N$63,$J29),"")</f>
        <v/>
      </c>
      <c r="G29" s="112" t="str">
        <f t="array" ref="G29">IF(ISNUMBER($J29),INDEX('Výpočty'!$O$4:$O$63,$J29),"")</f>
        <v/>
      </c>
      <c r="H29" s="112" t="str">
        <f t="array" ref="H29">IF(ISNUMBER($J29),INDEX('Výpočty'!$P$4:$P$63,$J29),"")</f>
        <v/>
      </c>
      <c r="I29" s="105" t="str">
        <f t="array" ref="I29">IF(ISNUMBER($J29),INDEX('Výpočty'!I$4:I$63,$J29),"")</f>
        <v/>
      </c>
      <c r="J29" s="114" t="str">
        <f>'Výpočty'!AB93</f>
        <v>#NUM!</v>
      </c>
      <c r="K29" s="115"/>
      <c r="L29" s="96"/>
      <c r="M29" s="96"/>
      <c r="N29" s="96"/>
      <c r="O29" s="96"/>
      <c r="P29" s="96"/>
      <c r="Q29" s="96"/>
      <c r="R29" s="96"/>
      <c r="S29" s="96"/>
      <c r="T29" s="96"/>
    </row>
    <row r="30" ht="13.5" customHeight="1">
      <c r="A30" s="108">
        <v>27.0</v>
      </c>
      <c r="B30" s="110" t="str">
        <f t="array" ref="B30">IF(ISNUMBER($J30),INDEX(Registrace!$G$4:$G$63,$J30),"")</f>
        <v/>
      </c>
      <c r="C30" s="111" t="str">
        <f t="array" ref="C30">IF(ISNUMBER($J30),INDEX('Výpočty'!$F$4:$F$63,$J30),"")</f>
        <v/>
      </c>
      <c r="D30" s="111" t="str">
        <f t="array" ref="D30">IF(ISNUMBER($J30),INDEX('Výpočty'!$G$4:$G$63,$J30),"")</f>
        <v/>
      </c>
      <c r="E30" s="112" t="str">
        <f t="array" ref="E30">IF(ISNUMBER($J30),INDEX('Výpočty'!M$4:M$63,$J30),"")</f>
        <v/>
      </c>
      <c r="F30" s="112" t="str">
        <f t="array" ref="F30">IF(ISNUMBER($J30),INDEX('Výpočty'!$N$4:$N$63,$J30),"")</f>
        <v/>
      </c>
      <c r="G30" s="112" t="str">
        <f t="array" ref="G30">IF(ISNUMBER($J30),INDEX('Výpočty'!$O$4:$O$63,$J30),"")</f>
        <v/>
      </c>
      <c r="H30" s="112" t="str">
        <f t="array" ref="H30">IF(ISNUMBER($J30),INDEX('Výpočty'!$P$4:$P$63,$J30),"")</f>
        <v/>
      </c>
      <c r="I30" s="105" t="str">
        <f t="array" ref="I30">IF(ISNUMBER($J30),INDEX('Výpočty'!I$4:I$63,$J30),"")</f>
        <v/>
      </c>
      <c r="J30" s="114" t="str">
        <f>'Výpočty'!AB94</f>
        <v>#NUM!</v>
      </c>
      <c r="K30" s="115"/>
      <c r="L30" s="96"/>
      <c r="M30" s="96"/>
      <c r="N30" s="96"/>
      <c r="O30" s="96"/>
      <c r="P30" s="96"/>
      <c r="Q30" s="96"/>
      <c r="R30" s="96"/>
      <c r="S30" s="96"/>
      <c r="T30" s="96"/>
    </row>
    <row r="31" ht="13.5" customHeight="1">
      <c r="A31" s="108">
        <v>28.0</v>
      </c>
      <c r="B31" s="110" t="str">
        <f t="array" ref="B31">IF(ISNUMBER($J31),INDEX(Registrace!$G$4:$G$63,$J31),"")</f>
        <v/>
      </c>
      <c r="C31" s="111" t="str">
        <f t="array" ref="C31">IF(ISNUMBER($J31),INDEX('Výpočty'!$F$4:$F$63,$J31),"")</f>
        <v/>
      </c>
      <c r="D31" s="111" t="str">
        <f t="array" ref="D31">IF(ISNUMBER($J31),INDEX('Výpočty'!$G$4:$G$63,$J31),"")</f>
        <v/>
      </c>
      <c r="E31" s="112" t="str">
        <f t="array" ref="E31">IF(ISNUMBER($J31),INDEX('Výpočty'!M$4:M$63,$J31),"")</f>
        <v/>
      </c>
      <c r="F31" s="112" t="str">
        <f t="array" ref="F31">IF(ISNUMBER($J31),INDEX('Výpočty'!$N$4:$N$63,$J31),"")</f>
        <v/>
      </c>
      <c r="G31" s="112" t="str">
        <f t="array" ref="G31">IF(ISNUMBER($J31),INDEX('Výpočty'!$O$4:$O$63,$J31),"")</f>
        <v/>
      </c>
      <c r="H31" s="112" t="str">
        <f t="array" ref="H31">IF(ISNUMBER($J31),INDEX('Výpočty'!$P$4:$P$63,$J31),"")</f>
        <v/>
      </c>
      <c r="I31" s="116" t="str">
        <f t="array" ref="I31">IF(ISNUMBER($J31),INDEX('Výpočty'!I$4:I$63,$J31),"")</f>
        <v/>
      </c>
      <c r="J31" s="114" t="str">
        <f>'Výpočty'!AB95</f>
        <v>#NUM!</v>
      </c>
      <c r="K31" s="115"/>
      <c r="L31" s="96"/>
      <c r="M31" s="96"/>
      <c r="N31" s="96"/>
      <c r="O31" s="96"/>
      <c r="P31" s="96"/>
      <c r="Q31" s="96"/>
      <c r="R31" s="96"/>
      <c r="S31" s="96"/>
      <c r="T31" s="96"/>
    </row>
    <row r="32" ht="13.5" customHeight="1">
      <c r="A32" s="108">
        <v>29.0</v>
      </c>
      <c r="B32" s="110" t="str">
        <f t="array" ref="B32">IF(ISNUMBER($J32),INDEX(Registrace!$G$4:$G$63,$J32),"")</f>
        <v/>
      </c>
      <c r="C32" s="111" t="str">
        <f t="array" ref="C32">IF(ISNUMBER($J32),INDEX('Výpočty'!$F$4:$F$63,$J32),"")</f>
        <v/>
      </c>
      <c r="D32" s="111" t="str">
        <f t="array" ref="D32">IF(ISNUMBER($J32),INDEX('Výpočty'!$G$4:$G$63,$J32),"")</f>
        <v/>
      </c>
      <c r="E32" s="112" t="str">
        <f t="array" ref="E32">IF(ISNUMBER($J32),INDEX('Výpočty'!M$4:M$63,$J32),"")</f>
        <v/>
      </c>
      <c r="F32" s="112" t="str">
        <f t="array" ref="F32">IF(ISNUMBER($J32),INDEX('Výpočty'!$N$4:$N$63,$J32),"")</f>
        <v/>
      </c>
      <c r="G32" s="112" t="str">
        <f t="array" ref="G32">IF(ISNUMBER($J32),INDEX('Výpočty'!$O$4:$O$63,$J32),"")</f>
        <v/>
      </c>
      <c r="H32" s="112" t="str">
        <f t="array" ref="H32">IF(ISNUMBER($J32),INDEX('Výpočty'!$P$4:$P$63,$J32),"")</f>
        <v/>
      </c>
      <c r="I32" s="116" t="str">
        <f t="array" ref="I32">IF(ISNUMBER($J32),INDEX('Výpočty'!I$4:I$63,$J32),"")</f>
        <v/>
      </c>
      <c r="J32" s="114" t="str">
        <f>'Výpočty'!AB96</f>
        <v>#NUM!</v>
      </c>
      <c r="K32" s="115"/>
      <c r="L32" s="96"/>
      <c r="M32" s="96"/>
      <c r="N32" s="96"/>
      <c r="O32" s="96"/>
      <c r="P32" s="96"/>
      <c r="Q32" s="96"/>
      <c r="R32" s="96"/>
      <c r="S32" s="96"/>
      <c r="T32" s="96"/>
    </row>
    <row r="33" ht="13.5" customHeight="1">
      <c r="A33" s="108">
        <v>30.0</v>
      </c>
      <c r="B33" s="110" t="str">
        <f t="array" ref="B33">IF(ISNUMBER($J33),INDEX(Registrace!$G$4:$G$63,$J33),"")</f>
        <v/>
      </c>
      <c r="C33" s="111" t="str">
        <f t="array" ref="C33">IF(ISNUMBER($J33),INDEX('Výpočty'!$F$4:$F$63,$J33),"")</f>
        <v/>
      </c>
      <c r="D33" s="111" t="str">
        <f t="array" ref="D33">IF(ISNUMBER($J33),INDEX('Výpočty'!$G$4:$G$63,$J33),"")</f>
        <v/>
      </c>
      <c r="E33" s="112" t="str">
        <f t="array" ref="E33">IF(ISNUMBER($J33),INDEX('Výpočty'!M$4:M$63,$J33),"")</f>
        <v/>
      </c>
      <c r="F33" s="112" t="str">
        <f t="array" ref="F33">IF(ISNUMBER($J33),INDEX('Výpočty'!$N$4:$N$63,$J33),"")</f>
        <v/>
      </c>
      <c r="G33" s="112" t="str">
        <f t="array" ref="G33">IF(ISNUMBER($J33),INDEX('Výpočty'!$O$4:$O$63,$J33),"")</f>
        <v/>
      </c>
      <c r="H33" s="112" t="str">
        <f t="array" ref="H33">IF(ISNUMBER($J33),INDEX('Výpočty'!$P$4:$P$63,$J33),"")</f>
        <v/>
      </c>
      <c r="I33" s="116" t="str">
        <f t="array" ref="I33">IF(ISNUMBER($J33),INDEX('Výpočty'!I$4:I$63,$J33),"")</f>
        <v/>
      </c>
      <c r="J33" s="114" t="str">
        <f>'Výpočty'!AB97</f>
        <v>#NUM!</v>
      </c>
      <c r="K33" s="115"/>
      <c r="L33" s="96"/>
      <c r="M33" s="96"/>
      <c r="N33" s="96"/>
      <c r="O33" s="96"/>
      <c r="P33" s="96"/>
      <c r="Q33" s="96"/>
      <c r="R33" s="96"/>
      <c r="S33" s="96"/>
      <c r="T33" s="96"/>
    </row>
    <row r="34" ht="13.5" customHeight="1">
      <c r="A34" s="108">
        <v>31.0</v>
      </c>
      <c r="B34" s="110" t="str">
        <f t="array" ref="B34">IF(ISNUMBER($J34),INDEX(Registrace!$G$4:$G$63,$J34),"")</f>
        <v/>
      </c>
      <c r="C34" s="111" t="str">
        <f t="array" ref="C34">IF(ISNUMBER($J34),INDEX('Výpočty'!$F$4:$F$63,$J34),"")</f>
        <v/>
      </c>
      <c r="D34" s="111" t="str">
        <f t="array" ref="D34">IF(ISNUMBER($J34),INDEX('Výpočty'!$G$4:$G$63,$J34),"")</f>
        <v/>
      </c>
      <c r="E34" s="112" t="str">
        <f t="array" ref="E34">IF(ISNUMBER($J34),INDEX('Výpočty'!M$4:M$63,$J34),"")</f>
        <v/>
      </c>
      <c r="F34" s="112" t="str">
        <f t="array" ref="F34">IF(ISNUMBER($J34),INDEX('Výpočty'!$N$4:$N$63,$J34),"")</f>
        <v/>
      </c>
      <c r="G34" s="112" t="str">
        <f t="array" ref="G34">IF(ISNUMBER($J34),INDEX('Výpočty'!$O$4:$O$63,$J34),"")</f>
        <v/>
      </c>
      <c r="H34" s="112" t="str">
        <f t="array" ref="H34">IF(ISNUMBER($J34),INDEX('Výpočty'!$P$4:$P$63,$J34),"")</f>
        <v/>
      </c>
      <c r="I34" s="105" t="str">
        <f t="array" ref="I34">IF(ISNUMBER($J34),INDEX('Výpočty'!I$4:I$63,$J34),"")</f>
        <v/>
      </c>
      <c r="J34" s="114" t="str">
        <f>'Výpočty'!AB98</f>
        <v>#NUM!</v>
      </c>
      <c r="K34" s="115"/>
      <c r="L34" s="96"/>
      <c r="M34" s="96"/>
      <c r="N34" s="96"/>
      <c r="O34" s="96"/>
      <c r="P34" s="96"/>
      <c r="Q34" s="96"/>
      <c r="R34" s="96"/>
      <c r="S34" s="96"/>
      <c r="T34" s="96"/>
    </row>
    <row r="35" ht="13.5" customHeight="1">
      <c r="A35" s="108">
        <v>32.0</v>
      </c>
      <c r="B35" s="110" t="str">
        <f t="array" ref="B35">IF(ISNUMBER($J35),INDEX(Registrace!$G$4:$G$63,$J35),"")</f>
        <v/>
      </c>
      <c r="C35" s="111" t="str">
        <f t="array" ref="C35">IF(ISNUMBER($J35),INDEX('Výpočty'!$F$4:$F$63,$J35),"")</f>
        <v/>
      </c>
      <c r="D35" s="111" t="str">
        <f t="array" ref="D35">IF(ISNUMBER($J35),INDEX('Výpočty'!$G$4:$G$63,$J35),"")</f>
        <v/>
      </c>
      <c r="E35" s="112" t="str">
        <f t="array" ref="E35">IF(ISNUMBER($J35),INDEX('Výpočty'!M$4:M$63,$J35),"")</f>
        <v/>
      </c>
      <c r="F35" s="112" t="str">
        <f t="array" ref="F35">IF(ISNUMBER($J35),INDEX('Výpočty'!$N$4:$N$63,$J35),"")</f>
        <v/>
      </c>
      <c r="G35" s="112" t="str">
        <f t="array" ref="G35">IF(ISNUMBER($J35),INDEX('Výpočty'!$O$4:$O$63,$J35),"")</f>
        <v/>
      </c>
      <c r="H35" s="112" t="str">
        <f t="array" ref="H35">IF(ISNUMBER($J35),INDEX('Výpočty'!$P$4:$P$63,$J35),"")</f>
        <v/>
      </c>
      <c r="I35" s="105" t="str">
        <f t="array" ref="I35">IF(ISNUMBER($J35),INDEX('Výpočty'!I$4:I$63,$J35),"")</f>
        <v/>
      </c>
      <c r="J35" s="114" t="str">
        <f>'Výpočty'!AB99</f>
        <v>#NUM!</v>
      </c>
      <c r="K35" s="115"/>
      <c r="L35" s="96"/>
      <c r="M35" s="96"/>
      <c r="N35" s="96"/>
      <c r="O35" s="96"/>
      <c r="P35" s="96"/>
      <c r="Q35" s="96"/>
      <c r="R35" s="96"/>
      <c r="S35" s="96"/>
      <c r="T35" s="96"/>
    </row>
    <row r="36" ht="13.5" customHeight="1">
      <c r="A36" s="108">
        <v>33.0</v>
      </c>
      <c r="B36" s="110" t="str">
        <f t="array" ref="B36">IF(ISNUMBER($J36),INDEX(Registrace!$G$4:$G$63,$J36),"")</f>
        <v/>
      </c>
      <c r="C36" s="111" t="str">
        <f t="array" ref="C36">IF(ISNUMBER($J36),INDEX('Výpočty'!$F$4:$F$63,$J36),"")</f>
        <v/>
      </c>
      <c r="D36" s="111" t="str">
        <f t="array" ref="D36">IF(ISNUMBER($J36),INDEX('Výpočty'!$G$4:$G$63,$J36),"")</f>
        <v/>
      </c>
      <c r="E36" s="112" t="str">
        <f t="array" ref="E36">IF(ISNUMBER($J36),INDEX('Výpočty'!M$4:M$63,$J36),"")</f>
        <v/>
      </c>
      <c r="F36" s="112" t="str">
        <f t="array" ref="F36">IF(ISNUMBER($J36),INDEX('Výpočty'!$N$4:$N$63,$J36),"")</f>
        <v/>
      </c>
      <c r="G36" s="112" t="str">
        <f t="array" ref="G36">IF(ISNUMBER($J36),INDEX('Výpočty'!$O$4:$O$63,$J36),"")</f>
        <v/>
      </c>
      <c r="H36" s="112" t="str">
        <f t="array" ref="H36">IF(ISNUMBER($J36),INDEX('Výpočty'!$P$4:$P$63,$J36),"")</f>
        <v/>
      </c>
      <c r="I36" s="105" t="str">
        <f t="array" ref="I36">IF(ISNUMBER($J36),INDEX('Výpočty'!I$4:I$63,$J36),"")</f>
        <v/>
      </c>
      <c r="J36" s="114" t="str">
        <f>'Výpočty'!AB100</f>
        <v>#NUM!</v>
      </c>
      <c r="K36" s="115"/>
      <c r="L36" s="96"/>
      <c r="M36" s="96"/>
      <c r="N36" s="96"/>
      <c r="O36" s="96"/>
      <c r="P36" s="96"/>
      <c r="Q36" s="96"/>
      <c r="R36" s="96"/>
      <c r="S36" s="96"/>
      <c r="T36" s="96"/>
    </row>
    <row r="37" ht="13.5" customHeight="1">
      <c r="A37" s="108">
        <v>34.0</v>
      </c>
      <c r="B37" s="110" t="str">
        <f t="array" ref="B37">IF(ISNUMBER($J37),INDEX(Registrace!$G$4:$G$63,$J37),"")</f>
        <v/>
      </c>
      <c r="C37" s="111" t="str">
        <f t="array" ref="C37">IF(ISNUMBER($J37),INDEX('Výpočty'!$F$4:$F$63,$J37),"")</f>
        <v/>
      </c>
      <c r="D37" s="111" t="str">
        <f t="array" ref="D37">IF(ISNUMBER($J37),INDEX('Výpočty'!$G$4:$G$63,$J37),"")</f>
        <v/>
      </c>
      <c r="E37" s="112" t="str">
        <f t="array" ref="E37">IF(ISNUMBER($J37),INDEX('Výpočty'!M$4:M$63,$J37),"")</f>
        <v/>
      </c>
      <c r="F37" s="112" t="str">
        <f t="array" ref="F37">IF(ISNUMBER($J37),INDEX('Výpočty'!$N$4:$N$63,$J37),"")</f>
        <v/>
      </c>
      <c r="G37" s="112" t="str">
        <f t="array" ref="G37">IF(ISNUMBER($J37),INDEX('Výpočty'!$O$4:$O$63,$J37),"")</f>
        <v/>
      </c>
      <c r="H37" s="112" t="str">
        <f t="array" ref="H37">IF(ISNUMBER($J37),INDEX('Výpočty'!$P$4:$P$63,$J37),"")</f>
        <v/>
      </c>
      <c r="I37" s="105" t="str">
        <f t="array" ref="I37">IF(ISNUMBER($J37),INDEX('Výpočty'!I$4:I$63,$J37),"")</f>
        <v/>
      </c>
      <c r="J37" s="114" t="str">
        <f>'Výpočty'!AB101</f>
        <v>#NUM!</v>
      </c>
      <c r="K37" s="115"/>
      <c r="L37" s="96"/>
      <c r="M37" s="96"/>
      <c r="N37" s="96"/>
      <c r="O37" s="96"/>
      <c r="P37" s="96"/>
      <c r="Q37" s="96"/>
      <c r="R37" s="96"/>
      <c r="S37" s="96"/>
      <c r="T37" s="96"/>
    </row>
    <row r="38" ht="13.5" customHeight="1">
      <c r="A38" s="108">
        <v>35.0</v>
      </c>
      <c r="B38" s="110" t="str">
        <f t="array" ref="B38">IF(ISNUMBER($J38),INDEX(Registrace!$G$4:$G$63,$J38),"")</f>
        <v/>
      </c>
      <c r="C38" s="111" t="str">
        <f t="array" ref="C38">IF(ISNUMBER($J38),INDEX('Výpočty'!$F$4:$F$63,$J38),"")</f>
        <v/>
      </c>
      <c r="D38" s="111" t="str">
        <f t="array" ref="D38">IF(ISNUMBER($J38),INDEX('Výpočty'!$G$4:$G$63,$J38),"")</f>
        <v/>
      </c>
      <c r="E38" s="112" t="str">
        <f t="array" ref="E38">IF(ISNUMBER($J38),INDEX('Výpočty'!M$4:M$63,$J38),"")</f>
        <v/>
      </c>
      <c r="F38" s="112" t="str">
        <f t="array" ref="F38">IF(ISNUMBER($J38),INDEX('Výpočty'!$N$4:$N$63,$J38),"")</f>
        <v/>
      </c>
      <c r="G38" s="112" t="str">
        <f t="array" ref="G38">IF(ISNUMBER($J38),INDEX('Výpočty'!$O$4:$O$63,$J38),"")</f>
        <v/>
      </c>
      <c r="H38" s="112" t="str">
        <f t="array" ref="H38">IF(ISNUMBER($J38),INDEX('Výpočty'!$P$4:$P$63,$J38),"")</f>
        <v/>
      </c>
      <c r="I38" s="116" t="str">
        <f t="array" ref="I38">IF(ISNUMBER($J38),INDEX('Výpočty'!I$4:I$63,$J38),"")</f>
        <v/>
      </c>
      <c r="J38" s="114" t="str">
        <f>'Výpočty'!AB102</f>
        <v>#NUM!</v>
      </c>
      <c r="K38" s="115"/>
      <c r="L38" s="96"/>
      <c r="M38" s="96"/>
      <c r="N38" s="96"/>
      <c r="O38" s="96"/>
      <c r="P38" s="96"/>
      <c r="Q38" s="96"/>
      <c r="R38" s="96"/>
      <c r="S38" s="96"/>
      <c r="T38" s="96"/>
    </row>
    <row r="39" ht="13.5" customHeight="1">
      <c r="A39" s="108">
        <v>36.0</v>
      </c>
      <c r="B39" s="110" t="str">
        <f t="array" ref="B39">IF(ISNUMBER($J39),INDEX(Registrace!$G$4:$G$63,$J39),"")</f>
        <v/>
      </c>
      <c r="C39" s="111" t="str">
        <f t="array" ref="C39">IF(ISNUMBER($J39),INDEX('Výpočty'!$F$4:$F$63,$J39),"")</f>
        <v/>
      </c>
      <c r="D39" s="111" t="str">
        <f t="array" ref="D39">IF(ISNUMBER($J39),INDEX('Výpočty'!$G$4:$G$63,$J39),"")</f>
        <v/>
      </c>
      <c r="E39" s="112" t="str">
        <f t="array" ref="E39">IF(ISNUMBER($J39),INDEX('Výpočty'!M$4:M$63,$J39),"")</f>
        <v/>
      </c>
      <c r="F39" s="112" t="str">
        <f t="array" ref="F39">IF(ISNUMBER($J39),INDEX('Výpočty'!$N$4:$N$63,$J39),"")</f>
        <v/>
      </c>
      <c r="G39" s="112" t="str">
        <f t="array" ref="G39">IF(ISNUMBER($J39),INDEX('Výpočty'!$O$4:$O$63,$J39),"")</f>
        <v/>
      </c>
      <c r="H39" s="112" t="str">
        <f t="array" ref="H39">IF(ISNUMBER($J39),INDEX('Výpočty'!$P$4:$P$63,$J39),"")</f>
        <v/>
      </c>
      <c r="I39" s="105" t="str">
        <f t="array" ref="I39">IF(ISNUMBER($J39),INDEX('Výpočty'!I$4:I$63,$J39),"")</f>
        <v/>
      </c>
      <c r="J39" s="114" t="str">
        <f>'Výpočty'!AB103</f>
        <v>#NUM!</v>
      </c>
      <c r="K39" s="115"/>
      <c r="L39" s="96"/>
      <c r="M39" s="96"/>
      <c r="N39" s="96"/>
      <c r="O39" s="96"/>
      <c r="P39" s="96"/>
      <c r="Q39" s="96"/>
      <c r="R39" s="96"/>
      <c r="S39" s="96"/>
      <c r="T39" s="96"/>
    </row>
    <row r="40" ht="13.5" customHeight="1">
      <c r="A40" s="108">
        <v>37.0</v>
      </c>
      <c r="B40" s="110" t="str">
        <f t="array" ref="B40">IF(ISNUMBER($J40),INDEX(Registrace!$G$4:$G$63,$J40),"")</f>
        <v/>
      </c>
      <c r="C40" s="111" t="str">
        <f t="array" ref="C40">IF(ISNUMBER($J40),INDEX('Výpočty'!$F$4:$F$63,$J40),"")</f>
        <v/>
      </c>
      <c r="D40" s="111" t="str">
        <f t="array" ref="D40">IF(ISNUMBER($J40),INDEX('Výpočty'!$G$4:$G$63,$J40),"")</f>
        <v/>
      </c>
      <c r="E40" s="112" t="str">
        <f t="array" ref="E40">IF(ISNUMBER($J40),INDEX('Výpočty'!M$4:M$63,$J40),"")</f>
        <v/>
      </c>
      <c r="F40" s="112" t="str">
        <f t="array" ref="F40">IF(ISNUMBER($J40),INDEX('Výpočty'!$N$4:$N$63,$J40),"")</f>
        <v/>
      </c>
      <c r="G40" s="112" t="str">
        <f t="array" ref="G40">IF(ISNUMBER($J40),INDEX('Výpočty'!$O$4:$O$63,$J40),"")</f>
        <v/>
      </c>
      <c r="H40" s="112" t="str">
        <f t="array" ref="H40">IF(ISNUMBER($J40),INDEX('Výpočty'!$P$4:$P$63,$J40),"")</f>
        <v/>
      </c>
      <c r="I40" s="116" t="str">
        <f t="array" ref="I40">IF(ISNUMBER($J40),INDEX('Výpočty'!I$4:I$63,$J40),"")</f>
        <v/>
      </c>
      <c r="J40" s="114" t="str">
        <f>'Výpočty'!AB104</f>
        <v>#NUM!</v>
      </c>
      <c r="K40" s="115"/>
      <c r="L40" s="96"/>
      <c r="M40" s="96"/>
      <c r="N40" s="96"/>
      <c r="O40" s="96"/>
      <c r="P40" s="96"/>
      <c r="Q40" s="96"/>
      <c r="R40" s="96"/>
      <c r="S40" s="96"/>
      <c r="T40" s="96"/>
    </row>
    <row r="41" ht="13.5" customHeight="1">
      <c r="A41" s="108">
        <v>38.0</v>
      </c>
      <c r="B41" s="110" t="str">
        <f t="array" ref="B41">IF(ISNUMBER($J41),INDEX(Registrace!$G$4:$G$63,$J41),"")</f>
        <v/>
      </c>
      <c r="C41" s="111" t="str">
        <f t="array" ref="C41">IF(ISNUMBER($J41),INDEX('Výpočty'!$F$4:$F$63,$J41),"")</f>
        <v/>
      </c>
      <c r="D41" s="111" t="str">
        <f t="array" ref="D41">IF(ISNUMBER($J41),INDEX('Výpočty'!$G$4:$G$63,$J41),"")</f>
        <v/>
      </c>
      <c r="E41" s="112" t="str">
        <f t="array" ref="E41">IF(ISNUMBER($J41),INDEX('Výpočty'!M$4:M$63,$J41),"")</f>
        <v/>
      </c>
      <c r="F41" s="112" t="str">
        <f t="array" ref="F41">IF(ISNUMBER($J41),INDEX('Výpočty'!$N$4:$N$63,$J41),"")</f>
        <v/>
      </c>
      <c r="G41" s="112" t="str">
        <f t="array" ref="G41">IF(ISNUMBER($J41),INDEX('Výpočty'!$O$4:$O$63,$J41),"")</f>
        <v/>
      </c>
      <c r="H41" s="112" t="str">
        <f t="array" ref="H41">IF(ISNUMBER($J41),INDEX('Výpočty'!$P$4:$P$63,$J41),"")</f>
        <v/>
      </c>
      <c r="I41" s="116" t="str">
        <f t="array" ref="I41">IF(ISNUMBER($J41),INDEX('Výpočty'!I$4:I$63,$J41),"")</f>
        <v/>
      </c>
      <c r="J41" s="114" t="str">
        <f>'Výpočty'!AB105</f>
        <v>#NUM!</v>
      </c>
      <c r="K41" s="115"/>
      <c r="L41" s="96"/>
      <c r="M41" s="96"/>
      <c r="N41" s="96"/>
      <c r="O41" s="96"/>
      <c r="P41" s="96"/>
      <c r="Q41" s="96"/>
      <c r="R41" s="96"/>
      <c r="S41" s="96"/>
      <c r="T41" s="96"/>
    </row>
    <row r="42" ht="13.5" customHeight="1">
      <c r="A42" s="108">
        <v>39.0</v>
      </c>
      <c r="B42" s="110" t="str">
        <f t="array" ref="B42">IF(ISNUMBER($J42),INDEX(Registrace!$G$4:$G$63,$J42),"")</f>
        <v/>
      </c>
      <c r="C42" s="111" t="str">
        <f t="array" ref="C42">IF(ISNUMBER($J42),INDEX('Výpočty'!$F$4:$F$63,$J42),"")</f>
        <v/>
      </c>
      <c r="D42" s="111" t="str">
        <f t="array" ref="D42">IF(ISNUMBER($J42),INDEX('Výpočty'!$G$4:$G$63,$J42),"")</f>
        <v/>
      </c>
      <c r="E42" s="112" t="str">
        <f t="array" ref="E42">IF(ISNUMBER($J42),INDEX('Výpočty'!M$4:M$63,$J42),"")</f>
        <v/>
      </c>
      <c r="F42" s="112" t="str">
        <f t="array" ref="F42">IF(ISNUMBER($J42),INDEX('Výpočty'!$N$4:$N$63,$J42),"")</f>
        <v/>
      </c>
      <c r="G42" s="112" t="str">
        <f t="array" ref="G42">IF(ISNUMBER($J42),INDEX('Výpočty'!$O$4:$O$63,$J42),"")</f>
        <v/>
      </c>
      <c r="H42" s="112" t="str">
        <f t="array" ref="H42">IF(ISNUMBER($J42),INDEX('Výpočty'!$P$4:$P$63,$J42),"")</f>
        <v/>
      </c>
      <c r="I42" s="116" t="str">
        <f t="array" ref="I42">IF(ISNUMBER($J42),INDEX('Výpočty'!I$4:I$63,$J42),"")</f>
        <v/>
      </c>
      <c r="J42" s="114" t="str">
        <f>'Výpočty'!AB106</f>
        <v>#NUM!</v>
      </c>
      <c r="K42" s="115"/>
      <c r="L42" s="96"/>
      <c r="M42" s="96"/>
      <c r="N42" s="96"/>
      <c r="O42" s="96"/>
      <c r="P42" s="96"/>
      <c r="Q42" s="96"/>
      <c r="R42" s="96"/>
      <c r="S42" s="96"/>
      <c r="T42" s="96"/>
    </row>
    <row r="43" ht="13.5" customHeight="1">
      <c r="A43" s="108">
        <v>40.0</v>
      </c>
      <c r="B43" s="110" t="str">
        <f t="array" ref="B43">IF(ISNUMBER($J43),INDEX(Registrace!$G$4:$G$63,$J43),"")</f>
        <v/>
      </c>
      <c r="C43" s="111" t="str">
        <f t="array" ref="C43">IF(ISNUMBER($J43),INDEX('Výpočty'!$F$4:$F$63,$J43),"")</f>
        <v/>
      </c>
      <c r="D43" s="111" t="str">
        <f t="array" ref="D43">IF(ISNUMBER($J43),INDEX('Výpočty'!$G$4:$G$63,$J43),"")</f>
        <v/>
      </c>
      <c r="E43" s="112" t="str">
        <f t="array" ref="E43">IF(ISNUMBER($J43),INDEX('Výpočty'!M$4:M$63,$J43),"")</f>
        <v/>
      </c>
      <c r="F43" s="112" t="str">
        <f t="array" ref="F43">IF(ISNUMBER($J43),INDEX('Výpočty'!$N$4:$N$63,$J43),"")</f>
        <v/>
      </c>
      <c r="G43" s="112" t="str">
        <f t="array" ref="G43">IF(ISNUMBER($J43),INDEX('Výpočty'!$O$4:$O$63,$J43),"")</f>
        <v/>
      </c>
      <c r="H43" s="112" t="str">
        <f t="array" ref="H43">IF(ISNUMBER($J43),INDEX('Výpočty'!$P$4:$P$63,$J43),"")</f>
        <v/>
      </c>
      <c r="I43" s="116" t="str">
        <f t="array" ref="I43">IF(ISNUMBER($J43),INDEX('Výpočty'!I$4:I$63,$J43),"")</f>
        <v/>
      </c>
      <c r="J43" s="114" t="str">
        <f>'Výpočty'!AB107</f>
        <v>#NUM!</v>
      </c>
      <c r="K43" s="115"/>
      <c r="L43" s="96"/>
      <c r="M43" s="96"/>
      <c r="N43" s="96"/>
      <c r="O43" s="96"/>
      <c r="P43" s="96"/>
      <c r="Q43" s="96"/>
      <c r="R43" s="96"/>
      <c r="S43" s="96"/>
      <c r="T43" s="96"/>
    </row>
    <row r="44" ht="13.5" customHeight="1">
      <c r="A44" s="108">
        <v>41.0</v>
      </c>
      <c r="B44" s="110" t="str">
        <f t="array" ref="B44">IF(ISNUMBER($J44),INDEX(Registrace!$G$4:$G$63,$J44),"")</f>
        <v/>
      </c>
      <c r="C44" s="111" t="str">
        <f t="array" ref="C44">IF(ISNUMBER($J44),INDEX('Výpočty'!$F$4:$F$63,$J44),"")</f>
        <v/>
      </c>
      <c r="D44" s="111" t="str">
        <f t="array" ref="D44">IF(ISNUMBER($J44),INDEX('Výpočty'!$G$4:$G$63,$J44),"")</f>
        <v/>
      </c>
      <c r="E44" s="112" t="str">
        <f t="array" ref="E44">IF(ISNUMBER($J44),INDEX('Výpočty'!M$4:M$63,$J44),"")</f>
        <v/>
      </c>
      <c r="F44" s="112" t="str">
        <f t="array" ref="F44">IF(ISNUMBER($J44),INDEX('Výpočty'!$N$4:$N$63,$J44),"")</f>
        <v/>
      </c>
      <c r="G44" s="112" t="str">
        <f t="array" ref="G44">IF(ISNUMBER($J44),INDEX('Výpočty'!$O$4:$O$63,$J44),"")</f>
        <v/>
      </c>
      <c r="H44" s="112" t="str">
        <f t="array" ref="H44">IF(ISNUMBER($J44),INDEX('Výpočty'!$P$4:$P$63,$J44),"")</f>
        <v/>
      </c>
      <c r="I44" s="116" t="str">
        <f t="array" ref="I44">IF(ISNUMBER($J44),INDEX('Výpočty'!I$4:I$63,$J44),"")</f>
        <v/>
      </c>
      <c r="J44" s="114" t="str">
        <f>'Výpočty'!AB108</f>
        <v>#NUM!</v>
      </c>
      <c r="K44" s="115"/>
      <c r="L44" s="96"/>
      <c r="M44" s="96"/>
      <c r="N44" s="96"/>
      <c r="O44" s="96"/>
      <c r="P44" s="96"/>
      <c r="Q44" s="96"/>
      <c r="R44" s="96"/>
      <c r="S44" s="96"/>
      <c r="T44" s="96"/>
    </row>
    <row r="45" ht="13.5" customHeight="1">
      <c r="A45" s="108">
        <v>42.0</v>
      </c>
      <c r="B45" s="110" t="str">
        <f t="array" ref="B45">IF(ISNUMBER($J45),INDEX(Registrace!$G$4:$G$63,$J45),"")</f>
        <v/>
      </c>
      <c r="C45" s="111" t="str">
        <f t="array" ref="C45">IF(ISNUMBER($J45),INDEX('Výpočty'!$F$4:$F$63,$J45),"")</f>
        <v/>
      </c>
      <c r="D45" s="111" t="str">
        <f t="array" ref="D45">IF(ISNUMBER($J45),INDEX('Výpočty'!$G$4:$G$63,$J45),"")</f>
        <v/>
      </c>
      <c r="E45" s="112" t="str">
        <f t="array" ref="E45">IF(ISNUMBER($J45),INDEX('Výpočty'!M$4:M$63,$J45),"")</f>
        <v/>
      </c>
      <c r="F45" s="112" t="str">
        <f t="array" ref="F45">IF(ISNUMBER($J45),INDEX('Výpočty'!$N$4:$N$63,$J45),"")</f>
        <v/>
      </c>
      <c r="G45" s="112" t="str">
        <f t="array" ref="G45">IF(ISNUMBER($J45),INDEX('Výpočty'!$O$4:$O$63,$J45),"")</f>
        <v/>
      </c>
      <c r="H45" s="112" t="str">
        <f t="array" ref="H45">IF(ISNUMBER($J45),INDEX('Výpočty'!$P$4:$P$63,$J45),"")</f>
        <v/>
      </c>
      <c r="I45" s="105" t="str">
        <f t="array" ref="I45">IF(ISNUMBER($J45),INDEX('Výpočty'!I$4:I$63,$J45),"")</f>
        <v/>
      </c>
      <c r="J45" s="114" t="str">
        <f>'Výpočty'!AB109</f>
        <v>#NUM!</v>
      </c>
      <c r="K45" s="115"/>
      <c r="L45" s="96"/>
      <c r="M45" s="96"/>
      <c r="N45" s="96"/>
      <c r="O45" s="96"/>
      <c r="P45" s="96"/>
      <c r="Q45" s="96"/>
      <c r="R45" s="96"/>
      <c r="S45" s="96"/>
      <c r="T45" s="96"/>
    </row>
    <row r="46" ht="13.5" customHeight="1">
      <c r="A46" s="108">
        <v>43.0</v>
      </c>
      <c r="B46" s="110" t="str">
        <f t="array" ref="B46">IF(ISNUMBER($J46),INDEX(Registrace!$G$4:$G$63,$J46),"")</f>
        <v/>
      </c>
      <c r="C46" s="111" t="str">
        <f t="array" ref="C46">IF(ISNUMBER($J46),INDEX('Výpočty'!$F$4:$F$63,$J46),"")</f>
        <v/>
      </c>
      <c r="D46" s="111" t="str">
        <f t="array" ref="D46">IF(ISNUMBER($J46),INDEX('Výpočty'!$G$4:$G$63,$J46),"")</f>
        <v/>
      </c>
      <c r="E46" s="112" t="str">
        <f t="array" ref="E46">IF(ISNUMBER($J46),INDEX('Výpočty'!M$4:M$63,$J46),"")</f>
        <v/>
      </c>
      <c r="F46" s="112" t="str">
        <f t="array" ref="F46">IF(ISNUMBER($J46),INDEX('Výpočty'!$N$4:$N$63,$J46),"")</f>
        <v/>
      </c>
      <c r="G46" s="112" t="str">
        <f t="array" ref="G46">IF(ISNUMBER($J46),INDEX('Výpočty'!$O$4:$O$63,$J46),"")</f>
        <v/>
      </c>
      <c r="H46" s="112" t="str">
        <f t="array" ref="H46">IF(ISNUMBER($J46),INDEX('Výpočty'!$P$4:$P$63,$J46),"")</f>
        <v/>
      </c>
      <c r="I46" s="105" t="str">
        <f t="array" ref="I46">IF(ISNUMBER($J46),INDEX('Výpočty'!I$4:I$63,$J46),"")</f>
        <v/>
      </c>
      <c r="J46" s="114" t="str">
        <f>'Výpočty'!AB110</f>
        <v>#NUM!</v>
      </c>
      <c r="K46" s="115"/>
      <c r="L46" s="96"/>
      <c r="M46" s="96"/>
      <c r="N46" s="96"/>
      <c r="O46" s="96"/>
      <c r="P46" s="96"/>
      <c r="Q46" s="96"/>
      <c r="R46" s="96"/>
      <c r="S46" s="96"/>
      <c r="T46" s="96"/>
    </row>
    <row r="47" ht="13.5" customHeight="1">
      <c r="A47" s="108">
        <v>44.0</v>
      </c>
      <c r="B47" s="110" t="str">
        <f t="array" ref="B47">IF(ISNUMBER($J47),INDEX(Registrace!$G$4:$G$63,$J47),"")</f>
        <v/>
      </c>
      <c r="C47" s="111" t="str">
        <f t="array" ref="C47">IF(ISNUMBER($J47),INDEX('Výpočty'!$F$4:$F$63,$J47),"")</f>
        <v/>
      </c>
      <c r="D47" s="111" t="str">
        <f t="array" ref="D47">IF(ISNUMBER($J47),INDEX('Výpočty'!$G$4:$G$63,$J47),"")</f>
        <v/>
      </c>
      <c r="E47" s="112" t="str">
        <f t="array" ref="E47">IF(ISNUMBER($J47),INDEX('Výpočty'!M$4:M$63,$J47),"")</f>
        <v/>
      </c>
      <c r="F47" s="112" t="str">
        <f t="array" ref="F47">IF(ISNUMBER($J47),INDEX('Výpočty'!$N$4:$N$63,$J47),"")</f>
        <v/>
      </c>
      <c r="G47" s="112" t="str">
        <f t="array" ref="G47">IF(ISNUMBER($J47),INDEX('Výpočty'!$O$4:$O$63,$J47),"")</f>
        <v/>
      </c>
      <c r="H47" s="112" t="str">
        <f t="array" ref="H47">IF(ISNUMBER($J47),INDEX('Výpočty'!$P$4:$P$63,$J47),"")</f>
        <v/>
      </c>
      <c r="I47" s="116" t="str">
        <f t="array" ref="I47">IF(ISNUMBER($J47),INDEX('Výpočty'!I$4:I$63,$J47),"")</f>
        <v/>
      </c>
      <c r="J47" s="114" t="str">
        <f>'Výpočty'!AB111</f>
        <v>#NUM!</v>
      </c>
      <c r="K47" s="115"/>
      <c r="L47" s="96"/>
      <c r="M47" s="96"/>
      <c r="N47" s="96"/>
      <c r="O47" s="96"/>
      <c r="P47" s="96"/>
      <c r="Q47" s="96"/>
      <c r="R47" s="96"/>
      <c r="S47" s="96"/>
      <c r="T47" s="96"/>
    </row>
    <row r="48" ht="13.5" customHeight="1">
      <c r="A48" s="108">
        <v>45.0</v>
      </c>
      <c r="B48" s="110" t="str">
        <f t="array" ref="B48">IF(ISNUMBER($J48),INDEX(Registrace!$G$4:$G$63,$J48),"")</f>
        <v/>
      </c>
      <c r="C48" s="111" t="str">
        <f t="array" ref="C48">IF(ISNUMBER($J48),INDEX('Výpočty'!$F$4:$F$63,$J48),"")</f>
        <v/>
      </c>
      <c r="D48" s="111" t="str">
        <f t="array" ref="D48">IF(ISNUMBER($J48),INDEX('Výpočty'!$G$4:$G$63,$J48),"")</f>
        <v/>
      </c>
      <c r="E48" s="112" t="str">
        <f t="array" ref="E48">IF(ISNUMBER($J48),INDEX('Výpočty'!M$4:M$63,$J48),"")</f>
        <v/>
      </c>
      <c r="F48" s="112" t="str">
        <f t="array" ref="F48">IF(ISNUMBER($J48),INDEX('Výpočty'!$N$4:$N$63,$J48),"")</f>
        <v/>
      </c>
      <c r="G48" s="112" t="str">
        <f t="array" ref="G48">IF(ISNUMBER($J48),INDEX('Výpočty'!$O$4:$O$63,$J48),"")</f>
        <v/>
      </c>
      <c r="H48" s="112" t="str">
        <f t="array" ref="H48">IF(ISNUMBER($J48),INDEX('Výpočty'!$P$4:$P$63,$J48),"")</f>
        <v/>
      </c>
      <c r="I48" s="105" t="str">
        <f t="array" ref="I48">IF(ISNUMBER($J48),INDEX('Výpočty'!I$4:I$63,$J48),"")</f>
        <v/>
      </c>
      <c r="J48" s="114" t="str">
        <f>'Výpočty'!AB112</f>
        <v>#NUM!</v>
      </c>
      <c r="K48" s="115"/>
      <c r="L48" s="96"/>
      <c r="M48" s="96"/>
      <c r="N48" s="96"/>
      <c r="O48" s="96"/>
      <c r="P48" s="96"/>
      <c r="Q48" s="96"/>
      <c r="R48" s="96"/>
      <c r="S48" s="96"/>
      <c r="T48" s="96"/>
    </row>
    <row r="49" ht="13.5" customHeight="1">
      <c r="A49" s="108">
        <v>46.0</v>
      </c>
      <c r="B49" s="110" t="str">
        <f t="array" ref="B49">IF(ISNUMBER($J49),INDEX(Registrace!$G$4:$G$63,$J49),"")</f>
        <v/>
      </c>
      <c r="C49" s="111" t="str">
        <f t="array" ref="C49">IF(ISNUMBER($J49),INDEX('Výpočty'!$F$4:$F$63,$J49),"")</f>
        <v/>
      </c>
      <c r="D49" s="111" t="str">
        <f t="array" ref="D49">IF(ISNUMBER($J49),INDEX('Výpočty'!$G$4:$G$63,$J49),"")</f>
        <v/>
      </c>
      <c r="E49" s="112" t="str">
        <f t="array" ref="E49">IF(ISNUMBER($J49),INDEX('Výpočty'!M$4:M$63,$J49),"")</f>
        <v/>
      </c>
      <c r="F49" s="112" t="str">
        <f t="array" ref="F49">IF(ISNUMBER($J49),INDEX('Výpočty'!$N$4:$N$63,$J49),"")</f>
        <v/>
      </c>
      <c r="G49" s="112" t="str">
        <f t="array" ref="G49">IF(ISNUMBER($J49),INDEX('Výpočty'!$O$4:$O$63,$J49),"")</f>
        <v/>
      </c>
      <c r="H49" s="112" t="str">
        <f t="array" ref="H49">IF(ISNUMBER($J49),INDEX('Výpočty'!$P$4:$P$63,$J49),"")</f>
        <v/>
      </c>
      <c r="I49" s="116" t="str">
        <f t="array" ref="I49">IF(ISNUMBER($J49),INDEX('Výpočty'!I$4:I$63,$J49),"")</f>
        <v/>
      </c>
      <c r="J49" s="114" t="str">
        <f>'Výpočty'!AB113</f>
        <v>#NUM!</v>
      </c>
      <c r="K49" s="115"/>
      <c r="L49" s="96"/>
      <c r="M49" s="96"/>
      <c r="N49" s="96"/>
      <c r="O49" s="96"/>
      <c r="P49" s="96"/>
      <c r="Q49" s="96"/>
      <c r="R49" s="96"/>
      <c r="S49" s="96"/>
      <c r="T49" s="96"/>
    </row>
    <row r="50" ht="13.5" customHeight="1">
      <c r="A50" s="108">
        <v>47.0</v>
      </c>
      <c r="B50" s="110" t="str">
        <f t="array" ref="B50">IF(ISNUMBER($J50),INDEX(Registrace!$G$4:$G$63,$J50),"")</f>
        <v/>
      </c>
      <c r="C50" s="111" t="str">
        <f t="array" ref="C50">IF(ISNUMBER($J50),INDEX('Výpočty'!$F$4:$F$63,$J50),"")</f>
        <v/>
      </c>
      <c r="D50" s="111" t="str">
        <f t="array" ref="D50">IF(ISNUMBER($J50),INDEX('Výpočty'!$G$4:$G$63,$J50),"")</f>
        <v/>
      </c>
      <c r="E50" s="112" t="str">
        <f t="array" ref="E50">IF(ISNUMBER($J50),INDEX('Výpočty'!M$4:M$63,$J50),"")</f>
        <v/>
      </c>
      <c r="F50" s="112" t="str">
        <f t="array" ref="F50">IF(ISNUMBER($J50),INDEX('Výpočty'!$N$4:$N$63,$J50),"")</f>
        <v/>
      </c>
      <c r="G50" s="112" t="str">
        <f t="array" ref="G50">IF(ISNUMBER($J50),INDEX('Výpočty'!$O$4:$O$63,$J50),"")</f>
        <v/>
      </c>
      <c r="H50" s="112" t="str">
        <f t="array" ref="H50">IF(ISNUMBER($J50),INDEX('Výpočty'!$P$4:$P$63,$J50),"")</f>
        <v/>
      </c>
      <c r="I50" s="105" t="str">
        <f t="array" ref="I50">IF(ISNUMBER($J50),INDEX('Výpočty'!I$4:I$63,$J50),"")</f>
        <v/>
      </c>
      <c r="J50" s="114" t="str">
        <f>'Výpočty'!AB114</f>
        <v>#NUM!</v>
      </c>
      <c r="K50" s="115"/>
      <c r="L50" s="96"/>
      <c r="M50" s="96"/>
      <c r="N50" s="96"/>
      <c r="O50" s="96"/>
      <c r="P50" s="96"/>
      <c r="Q50" s="96"/>
      <c r="R50" s="96"/>
      <c r="S50" s="96"/>
      <c r="T50" s="96"/>
    </row>
    <row r="51" ht="13.5" customHeight="1">
      <c r="A51" s="108">
        <v>48.0</v>
      </c>
      <c r="B51" s="110" t="str">
        <f t="array" ref="B51">IF(ISNUMBER($J51),INDEX(Registrace!$G$4:$G$63,$J51),"")</f>
        <v/>
      </c>
      <c r="C51" s="111" t="str">
        <f t="array" ref="C51">IF(ISNUMBER($J51),INDEX('Výpočty'!$F$4:$F$63,$J51),"")</f>
        <v/>
      </c>
      <c r="D51" s="111" t="str">
        <f t="array" ref="D51">IF(ISNUMBER($J51),INDEX('Výpočty'!$G$4:$G$63,$J51),"")</f>
        <v/>
      </c>
      <c r="E51" s="112" t="str">
        <f t="array" ref="E51">IF(ISNUMBER($J51),INDEX('Výpočty'!M$4:M$63,$J51),"")</f>
        <v/>
      </c>
      <c r="F51" s="112" t="str">
        <f t="array" ref="F51">IF(ISNUMBER($J51),INDEX('Výpočty'!$N$4:$N$63,$J51),"")</f>
        <v/>
      </c>
      <c r="G51" s="112" t="str">
        <f t="array" ref="G51">IF(ISNUMBER($J51),INDEX('Výpočty'!$O$4:$O$63,$J51),"")</f>
        <v/>
      </c>
      <c r="H51" s="112" t="str">
        <f t="array" ref="H51">IF(ISNUMBER($J51),INDEX('Výpočty'!$P$4:$P$63,$J51),"")</f>
        <v/>
      </c>
      <c r="I51" s="105" t="str">
        <f t="array" ref="I51">IF(ISNUMBER($J51),INDEX('Výpočty'!I$4:I$63,$J51),"")</f>
        <v/>
      </c>
      <c r="J51" s="114" t="str">
        <f>'Výpočty'!AB115</f>
        <v>#NUM!</v>
      </c>
      <c r="K51" s="115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B52" s="117" t="str">
        <f t="array" ref="B52">IF(ISNUMBER($J52),INDEX(Registrace!$G$4:$G$50,$J52),"")</f>
        <v/>
      </c>
      <c r="C52" s="117" t="str">
        <f t="array" ref="C52">IF(ISNUMBER($J52),INDEX('Výpočty'!$F$4:$F$63,$J52),"")</f>
        <v/>
      </c>
      <c r="D52" s="117" t="str">
        <f t="array" ref="D52">IF(ISNUMBER($J52),INDEX('Výpočty'!$G$4:$G$63,$J52),"")</f>
        <v/>
      </c>
      <c r="E52" s="117" t="str">
        <f t="array" ref="E52">IF(ISNUMBER($J52),INDEX('Výpočty'!M$4:M$63,$J52),"")</f>
        <v/>
      </c>
      <c r="F52" s="117" t="str">
        <f t="array" ref="F52">IF(ISNUMBER($J52),INDEX('Výpočty'!$N$4:$N$63,$J52),"")</f>
        <v/>
      </c>
      <c r="G52" s="117" t="str">
        <f t="array" ref="G52">IF(ISNUMBER($J52),INDEX('Výpočty'!$O$4:$O$63,$J52),"")</f>
        <v/>
      </c>
      <c r="H52" s="117" t="str">
        <f t="array" ref="H52">IF(ISNUMBER($J52),INDEX('Výpočty'!$P$4:$P$63,$J52),"")</f>
        <v/>
      </c>
      <c r="I52" s="117" t="str">
        <f t="array" ref="I52">IF(ISNUMBER($J52),INDEX('Výpočty'!I$4:I$63,$J52),"")</f>
        <v/>
      </c>
      <c r="J52" s="117" t="str">
        <f>'Výpočty'!AB116</f>
        <v>#NUM!</v>
      </c>
      <c r="O52" s="96"/>
    </row>
    <row r="53" ht="14.25" customHeight="1">
      <c r="B53" s="117" t="str">
        <f t="array" ref="B53">IF(ISNUMBER($J53),INDEX(Registrace!$G$4:$G$50,$J53),"")</f>
        <v/>
      </c>
      <c r="C53" s="117" t="str">
        <f t="array" ref="C53">IF(ISNUMBER($J53),INDEX('Výpočty'!$F$4:$F$63,$J53),"")</f>
        <v/>
      </c>
      <c r="D53" s="117" t="str">
        <f t="array" ref="D53">IF(ISNUMBER($J53),INDEX('Výpočty'!$G$4:$G$63,$J53),"")</f>
        <v/>
      </c>
      <c r="E53" s="117" t="str">
        <f t="array" ref="E53">IF(ISNUMBER($J53),INDEX('Výpočty'!M$4:M$63,$J53),"")</f>
        <v/>
      </c>
      <c r="F53" s="117" t="str">
        <f t="array" ref="F53">IF(ISNUMBER($J53),INDEX('Výpočty'!$N$4:$N$63,$J53),"")</f>
        <v/>
      </c>
      <c r="G53" s="117" t="str">
        <f t="array" ref="G53">IF(ISNUMBER($J53),INDEX('Výpočty'!$O$4:$O$63,$J53),"")</f>
        <v/>
      </c>
      <c r="H53" s="117" t="str">
        <f t="array" ref="H53">IF(ISNUMBER($J53),INDEX('Výpočty'!$P$4:$P$63,$J53),"")</f>
        <v/>
      </c>
      <c r="I53" s="117" t="str">
        <f t="array" ref="I53">IF(ISNUMBER($J53),INDEX('Výpočty'!I$4:I$63,$J53),"")</f>
        <v/>
      </c>
      <c r="J53" s="117" t="str">
        <f>'Výpočty'!AB117</f>
        <v>#NUM!</v>
      </c>
      <c r="O53" s="96"/>
    </row>
    <row r="54" ht="15.75" customHeight="1">
      <c r="B54" s="117" t="str">
        <f t="array" ref="B54">IF(ISNUMBER($J54),INDEX(Registrace!$G$4:$G$50,$J54),"")</f>
        <v/>
      </c>
      <c r="C54" s="117" t="str">
        <f t="array" ref="C54">IF(ISNUMBER($J54),INDEX('Výpočty'!$F$4:$F$63,$J54),"")</f>
        <v/>
      </c>
      <c r="D54" s="117" t="str">
        <f t="array" ref="D54">IF(ISNUMBER($J54),INDEX('Výpočty'!$G$4:$G$63,$J54),"")</f>
        <v/>
      </c>
      <c r="E54" s="117" t="str">
        <f t="array" ref="E54">IF(ISNUMBER($J54),INDEX('Výpočty'!M$4:M$63,$J54),"")</f>
        <v/>
      </c>
      <c r="F54" s="117" t="str">
        <f t="array" ref="F54">IF(ISNUMBER($J54),INDEX('Výpočty'!$N$4:$N$63,$J54),"")</f>
        <v/>
      </c>
      <c r="G54" s="117" t="str">
        <f t="array" ref="G54">IF(ISNUMBER($J54),INDEX('Výpočty'!$O$4:$O$63,$J54),"")</f>
        <v/>
      </c>
      <c r="H54" s="117" t="str">
        <f t="array" ref="H54">IF(ISNUMBER($J54),INDEX('Výpočty'!$P$4:$P$63,$J54),"")</f>
        <v/>
      </c>
      <c r="I54" s="117" t="str">
        <f t="array" ref="I54">IF(ISNUMBER($J54),INDEX('Výpočty'!I$4:I$63,$J54),"")</f>
        <v/>
      </c>
      <c r="J54" s="117" t="str">
        <f>'Výpočty'!AB118</f>
        <v>#NUM!</v>
      </c>
      <c r="O54" s="96"/>
    </row>
    <row r="55" ht="15.75" customHeight="1">
      <c r="B55" s="117" t="str">
        <f t="array" ref="B55">IF(ISNUMBER($J55),INDEX(Registrace!$G$4:$G$50,$J55),"")</f>
        <v/>
      </c>
      <c r="C55" s="117" t="str">
        <f t="array" ref="C55">IF(ISNUMBER($J55),INDEX('Výpočty'!$F$4:$F$63,$J55),"")</f>
        <v/>
      </c>
      <c r="D55" s="117" t="str">
        <f t="array" ref="D55">IF(ISNUMBER($J55),INDEX('Výpočty'!$G$4:$G$63,$J55),"")</f>
        <v/>
      </c>
      <c r="E55" s="117" t="str">
        <f t="array" ref="E55">IF(ISNUMBER($J55),INDEX('Výpočty'!M$4:M$63,$J55),"")</f>
        <v/>
      </c>
      <c r="F55" s="117" t="str">
        <f t="array" ref="F55">IF(ISNUMBER($J55),INDEX('Výpočty'!$N$4:$N$63,$J55),"")</f>
        <v/>
      </c>
      <c r="G55" s="117" t="str">
        <f t="array" ref="G55">IF(ISNUMBER($J55),INDEX('Výpočty'!$O$4:$O$63,$J55),"")</f>
        <v/>
      </c>
      <c r="H55" s="117" t="str">
        <f t="array" ref="H55">IF(ISNUMBER($J55),INDEX('Výpočty'!$P$4:$P$63,$J55),"")</f>
        <v/>
      </c>
      <c r="I55" s="117" t="str">
        <f t="array" ref="I55">IF(ISNUMBER($J55),INDEX('Výpočty'!I$4:I$63,$J55),"")</f>
        <v/>
      </c>
      <c r="J55" s="117" t="str">
        <f>'Výpočty'!AB119</f>
        <v>#NUM!</v>
      </c>
      <c r="O55" s="96"/>
    </row>
    <row r="56" ht="15.75" customHeight="1">
      <c r="B56" s="117" t="str">
        <f t="array" ref="B56">IF(ISNUMBER($J56),INDEX(Registrace!$G$4:$G$50,$J56),"")</f>
        <v/>
      </c>
      <c r="C56" s="117" t="str">
        <f t="array" ref="C56">IF(ISNUMBER($J56),INDEX('Výpočty'!$F$4:$F$63,$J56),"")</f>
        <v/>
      </c>
      <c r="D56" s="117" t="str">
        <f t="array" ref="D56">IF(ISNUMBER($J56),INDEX('Výpočty'!$G$4:$G$63,$J56),"")</f>
        <v/>
      </c>
      <c r="E56" s="117" t="str">
        <f t="array" ref="E56">IF(ISNUMBER($J56),INDEX('Výpočty'!M$4:M$63,$J56),"")</f>
        <v/>
      </c>
      <c r="F56" s="117" t="str">
        <f t="array" ref="F56">IF(ISNUMBER($J56),INDEX('Výpočty'!$N$4:$N$63,$J56),"")</f>
        <v/>
      </c>
      <c r="G56" s="117" t="str">
        <f t="array" ref="G56">IF(ISNUMBER($J56),INDEX('Výpočty'!$O$4:$O$63,$J56),"")</f>
        <v/>
      </c>
      <c r="H56" s="117" t="str">
        <f t="array" ref="H56">IF(ISNUMBER($J56),INDEX('Výpočty'!$P$4:$P$63,$J56),"")</f>
        <v/>
      </c>
      <c r="I56" s="117" t="str">
        <f t="array" ref="I56">IF(ISNUMBER($J56),INDEX('Výpočty'!I$4:I$63,$J56),"")</f>
        <v/>
      </c>
      <c r="J56" s="117" t="str">
        <f>'Výpočty'!AB120</f>
        <v>#NUM!</v>
      </c>
      <c r="O56" s="96"/>
    </row>
    <row r="57" ht="15.75" customHeight="1">
      <c r="B57" s="117" t="str">
        <f t="array" ref="B57">IF(ISNUMBER($J57),INDEX(Registrace!$G$4:$G$50,$J57),"")</f>
        <v/>
      </c>
      <c r="C57" s="117" t="str">
        <f t="array" ref="C57">IF(ISNUMBER($J57),INDEX('Výpočty'!$F$4:$F$63,$J57),"")</f>
        <v/>
      </c>
      <c r="D57" s="117" t="str">
        <f t="array" ref="D57">IF(ISNUMBER($J57),INDEX('Výpočty'!$G$4:$G$63,$J57),"")</f>
        <v/>
      </c>
      <c r="E57" s="117" t="str">
        <f t="array" ref="E57">IF(ISNUMBER($J57),INDEX('Výpočty'!M$4:M$63,$J57),"")</f>
        <v/>
      </c>
      <c r="F57" s="117" t="str">
        <f t="array" ref="F57">IF(ISNUMBER($J57),INDEX('Výpočty'!$N$4:$N$63,$J57),"")</f>
        <v/>
      </c>
      <c r="G57" s="117" t="str">
        <f t="array" ref="G57">IF(ISNUMBER($J57),INDEX('Výpočty'!$O$4:$O$63,$J57),"")</f>
        <v/>
      </c>
      <c r="H57" s="117" t="str">
        <f t="array" ref="H57">IF(ISNUMBER($J57),INDEX('Výpočty'!$P$4:$P$63,$J57),"")</f>
        <v/>
      </c>
      <c r="I57" s="117" t="str">
        <f t="array" ref="I57">IF(ISNUMBER($J57),INDEX('Výpočty'!I$4:I$63,$J57),"")</f>
        <v/>
      </c>
      <c r="J57" s="117" t="str">
        <f>'Výpočty'!AB121</f>
        <v>#NUM!</v>
      </c>
      <c r="O57" s="96"/>
    </row>
    <row r="58" ht="15.75" customHeight="1">
      <c r="B58" s="117" t="str">
        <f t="array" ref="B58">IF(ISNUMBER($J58),INDEX(Registrace!$G$4:$G$50,$J58),"")</f>
        <v/>
      </c>
      <c r="C58" s="117" t="str">
        <f t="array" ref="C58">IF(ISNUMBER($J58),INDEX('Výpočty'!$F$4:$F$63,$J58),"")</f>
        <v/>
      </c>
      <c r="D58" s="117" t="str">
        <f t="array" ref="D58">IF(ISNUMBER($J58),INDEX('Výpočty'!$G$4:$G$63,$J58),"")</f>
        <v/>
      </c>
      <c r="E58" s="117" t="str">
        <f t="array" ref="E58">IF(ISNUMBER($J58),INDEX('Výpočty'!M$4:M$63,$J58),"")</f>
        <v/>
      </c>
      <c r="F58" s="117" t="str">
        <f t="array" ref="F58">IF(ISNUMBER($J58),INDEX('Výpočty'!$N$4:$N$63,$J58),"")</f>
        <v/>
      </c>
      <c r="G58" s="117" t="str">
        <f t="array" ref="G58">IF(ISNUMBER($J58),INDEX('Výpočty'!$O$4:$O$63,$J58),"")</f>
        <v/>
      </c>
      <c r="H58" s="117" t="str">
        <f t="array" ref="H58">IF(ISNUMBER($J58),INDEX('Výpočty'!$P$4:$P$63,$J58),"")</f>
        <v/>
      </c>
      <c r="I58" s="117" t="str">
        <f t="array" ref="I58">IF(ISNUMBER($J58),INDEX('Výpočty'!I$4:I$63,$J58),"")</f>
        <v/>
      </c>
      <c r="J58" s="117" t="str">
        <f>'Výpočty'!AB122</f>
        <v>#NUM!</v>
      </c>
      <c r="O58" s="96"/>
    </row>
    <row r="59" ht="15.75" customHeight="1">
      <c r="B59" s="117" t="str">
        <f t="array" ref="B59">IF(ISNUMBER($J59),INDEX(Registrace!$G$4:$G$50,$J59),"")</f>
        <v/>
      </c>
      <c r="C59" s="117" t="str">
        <f t="array" ref="C59">IF(ISNUMBER($J59),INDEX('Výpočty'!$F$4:$F$63,$J59),"")</f>
        <v/>
      </c>
      <c r="D59" s="117" t="str">
        <f t="array" ref="D59">IF(ISNUMBER($J59),INDEX('Výpočty'!$G$4:$G$63,$J59),"")</f>
        <v/>
      </c>
      <c r="E59" s="117" t="str">
        <f t="array" ref="E59">IF(ISNUMBER($J59),INDEX('Výpočty'!M$4:M$63,$J59),"")</f>
        <v/>
      </c>
      <c r="F59" s="117" t="str">
        <f t="array" ref="F59">IF(ISNUMBER($J59),INDEX('Výpočty'!$N$4:$N$63,$J59),"")</f>
        <v/>
      </c>
      <c r="G59" s="117" t="str">
        <f t="array" ref="G59">IF(ISNUMBER($J59),INDEX('Výpočty'!$O$4:$O$63,$J59),"")</f>
        <v/>
      </c>
      <c r="H59" s="117" t="str">
        <f t="array" ref="H59">IF(ISNUMBER($J59),INDEX('Výpočty'!$P$4:$P$63,$J59),"")</f>
        <v/>
      </c>
      <c r="I59" s="117" t="str">
        <f t="array" ref="I59">IF(ISNUMBER($J59),INDEX('Výpočty'!I$4:I$63,$J59),"")</f>
        <v/>
      </c>
      <c r="J59" s="117" t="str">
        <f>'Výpočty'!AB123</f>
        <v>#NUM!</v>
      </c>
      <c r="O59" s="96"/>
    </row>
    <row r="60" ht="15.75" customHeight="1">
      <c r="B60" s="117" t="str">
        <f t="array" ref="B60">IF(ISNUMBER($J60),INDEX(Registrace!$G$4:$G$50,$J60),"")</f>
        <v/>
      </c>
      <c r="C60" s="117" t="str">
        <f t="array" ref="C60">IF(ISNUMBER($J60),INDEX('Výpočty'!$F$4:$F$63,$J60),"")</f>
        <v/>
      </c>
      <c r="D60" s="117" t="str">
        <f t="array" ref="D60">IF(ISNUMBER($J60),INDEX('Výpočty'!$G$4:$G$63,$J60),"")</f>
        <v/>
      </c>
      <c r="E60" s="117" t="str">
        <f t="array" ref="E60">IF(ISNUMBER($J60),INDEX('Výpočty'!M$4:M$63,$J60),"")</f>
        <v/>
      </c>
      <c r="F60" s="117" t="str">
        <f t="array" ref="F60">IF(ISNUMBER($J60),INDEX('Výpočty'!$N$4:$N$63,$J60),"")</f>
        <v/>
      </c>
      <c r="G60" s="117" t="str">
        <f t="array" ref="G60">IF(ISNUMBER($J60),INDEX('Výpočty'!$O$4:$O$63,$J60),"")</f>
        <v/>
      </c>
      <c r="H60" s="117" t="str">
        <f t="array" ref="H60">IF(ISNUMBER($J60),INDEX('Výpočty'!$P$4:$P$63,$J60),"")</f>
        <v/>
      </c>
      <c r="I60" s="117" t="str">
        <f t="array" ref="I60">IF(ISNUMBER($J60),INDEX('Výpočty'!I$4:I$63,$J60),"")</f>
        <v/>
      </c>
      <c r="J60" s="117" t="str">
        <f>'Výpočty'!AB124</f>
        <v>#NUM!</v>
      </c>
      <c r="O60" s="96"/>
    </row>
    <row r="61" ht="15.75" customHeight="1">
      <c r="B61" s="117" t="str">
        <f t="array" ref="B61">IF(ISNUMBER($J61),INDEX(Registrace!$G$4:$G$50,$J61),"")</f>
        <v/>
      </c>
      <c r="C61" s="117" t="str">
        <f t="array" ref="C61">IF(ISNUMBER($J61),INDEX('Výpočty'!$F$4:$F$63,$J61),"")</f>
        <v/>
      </c>
      <c r="D61" s="117" t="str">
        <f t="array" ref="D61">IF(ISNUMBER($J61),INDEX('Výpočty'!$G$4:$G$63,$J61),"")</f>
        <v/>
      </c>
      <c r="E61" s="117" t="str">
        <f t="array" ref="E61">IF(ISNUMBER($J61),INDEX('Výpočty'!M$4:M$63,$J61),"")</f>
        <v/>
      </c>
      <c r="F61" s="117" t="str">
        <f t="array" ref="F61">IF(ISNUMBER($J61),INDEX('Výpočty'!$N$4:$N$63,$J61),"")</f>
        <v/>
      </c>
      <c r="G61" s="117" t="str">
        <f t="array" ref="G61">IF(ISNUMBER($J61),INDEX('Výpočty'!$O$4:$O$63,$J61),"")</f>
        <v/>
      </c>
      <c r="H61" s="117" t="str">
        <f t="array" ref="H61">IF(ISNUMBER($J61),INDEX('Výpočty'!$P$4:$P$63,$J61),"")</f>
        <v/>
      </c>
      <c r="I61" s="117" t="str">
        <f t="array" ref="I61">IF(ISNUMBER($J61),INDEX('Výpočty'!I$4:I$63,$J61),"")</f>
        <v/>
      </c>
      <c r="J61" s="117" t="str">
        <f>'Výpočty'!AB125</f>
        <v>#NUM!</v>
      </c>
      <c r="O61" s="96"/>
    </row>
    <row r="62" ht="15.75" customHeight="1">
      <c r="B62" s="117" t="str">
        <f t="array" ref="B62">IF(ISNUMBER($J62),INDEX(Registrace!$G$4:$G$50,$J62),"")</f>
        <v/>
      </c>
      <c r="C62" s="117" t="str">
        <f t="array" ref="C62">IF(ISNUMBER($J62),INDEX('Výpočty'!$F$4:$F$63,$J62),"")</f>
        <v/>
      </c>
      <c r="D62" s="117" t="str">
        <f t="array" ref="D62">IF(ISNUMBER($J62),INDEX('Výpočty'!$G$4:$G$63,$J62),"")</f>
        <v/>
      </c>
      <c r="E62" s="117" t="str">
        <f t="array" ref="E62">IF(ISNUMBER($J62),INDEX('Výpočty'!M$4:M$63,$J62),"")</f>
        <v/>
      </c>
      <c r="F62" s="117" t="str">
        <f t="array" ref="F62">IF(ISNUMBER($J62),INDEX('Výpočty'!$N$4:$N$63,$J62),"")</f>
        <v/>
      </c>
      <c r="G62" s="117" t="str">
        <f t="array" ref="G62">IF(ISNUMBER($J62),INDEX('Výpočty'!$O$4:$O$63,$J62),"")</f>
        <v/>
      </c>
      <c r="H62" s="117" t="str">
        <f t="array" ref="H62">IF(ISNUMBER($J62),INDEX('Výpočty'!$P$4:$P$63,$J62),"")</f>
        <v/>
      </c>
      <c r="I62" s="117" t="str">
        <f t="array" ref="I62">IF(ISNUMBER($J62),INDEX('Výpočty'!I$4:I$63,$J62),"")</f>
        <v/>
      </c>
      <c r="J62" s="117" t="str">
        <f>'Výpočty'!AB126</f>
        <v>#NUM!</v>
      </c>
      <c r="O62" s="96"/>
    </row>
    <row r="63" ht="15.75" customHeight="1">
      <c r="B63" s="117" t="str">
        <f t="array" ref="B63">IF(ISNUMBER($J63),INDEX(Registrace!$G$4:$G$50,$J63),"")</f>
        <v/>
      </c>
      <c r="C63" s="117" t="str">
        <f t="array" ref="C63">IF(ISNUMBER($J63),INDEX('Výpočty'!$F$4:$F$63,$J63),"")</f>
        <v/>
      </c>
      <c r="D63" s="117" t="str">
        <f t="array" ref="D63">IF(ISNUMBER($J63),INDEX('Výpočty'!$G$4:$G$63,$J63),"")</f>
        <v/>
      </c>
      <c r="E63" s="117" t="str">
        <f t="array" ref="E63">IF(ISNUMBER($J63),INDEX('Výpočty'!M$4:M$63,$J63),"")</f>
        <v/>
      </c>
      <c r="F63" s="117" t="str">
        <f t="array" ref="F63">IF(ISNUMBER($J63),INDEX('Výpočty'!$N$4:$N$63,$J63),"")</f>
        <v/>
      </c>
      <c r="G63" s="117" t="str">
        <f t="array" ref="G63">IF(ISNUMBER($J63),INDEX('Výpočty'!$O$4:$O$63,$J63),"")</f>
        <v/>
      </c>
      <c r="H63" s="117" t="str">
        <f t="array" ref="H63">IF(ISNUMBER($J63),INDEX('Výpočty'!$P$4:$P$63,$J63),"")</f>
        <v/>
      </c>
      <c r="I63" s="117" t="str">
        <f t="array" ref="I63">IF(ISNUMBER($J63),INDEX('Výpočty'!I$4:I$63,$J63),"")</f>
        <v/>
      </c>
      <c r="J63" s="117" t="str">
        <f>'Výpočty'!AB127</f>
        <v>#NUM!</v>
      </c>
      <c r="O63" s="96"/>
    </row>
    <row r="64" ht="15.75" customHeight="1">
      <c r="O64" s="96"/>
    </row>
    <row r="65" ht="15.75" customHeight="1">
      <c r="O65" s="96"/>
    </row>
    <row r="66" ht="15.75" customHeight="1">
      <c r="O66" s="96"/>
    </row>
    <row r="67" ht="15.75" customHeight="1">
      <c r="O67" s="96"/>
    </row>
    <row r="68" ht="15.75" customHeight="1">
      <c r="O68" s="96"/>
    </row>
    <row r="69" ht="15.75" customHeight="1">
      <c r="O69" s="96"/>
    </row>
    <row r="70" ht="15.75" customHeight="1">
      <c r="O70" s="96"/>
    </row>
    <row r="71" ht="15.75" customHeight="1">
      <c r="O71" s="96"/>
    </row>
    <row r="72" ht="15.75" customHeight="1">
      <c r="O72" s="96"/>
    </row>
    <row r="73" ht="15.75" customHeight="1">
      <c r="O73" s="96"/>
    </row>
    <row r="74" ht="15.75" customHeight="1">
      <c r="O74" s="96"/>
    </row>
    <row r="75" ht="15.75" customHeight="1">
      <c r="O75" s="96"/>
    </row>
    <row r="76" ht="15.75" customHeight="1">
      <c r="O76" s="96"/>
    </row>
    <row r="77" ht="15.75" customHeight="1">
      <c r="O77" s="96"/>
    </row>
    <row r="78" ht="15.75" customHeight="1">
      <c r="O78" s="96"/>
    </row>
    <row r="79" ht="15.75" customHeight="1">
      <c r="O79" s="96"/>
    </row>
    <row r="80" ht="15.75" customHeight="1">
      <c r="O80" s="96"/>
    </row>
    <row r="81" ht="15.75" customHeight="1">
      <c r="O81" s="96"/>
    </row>
    <row r="82" ht="15.75" customHeight="1">
      <c r="O82" s="96"/>
    </row>
    <row r="83" ht="15.75" customHeight="1">
      <c r="O83" s="96"/>
    </row>
    <row r="84" ht="15.75" customHeight="1">
      <c r="O84" s="96"/>
    </row>
    <row r="85" ht="15.75" customHeight="1">
      <c r="O85" s="96"/>
    </row>
    <row r="86" ht="15.75" customHeight="1">
      <c r="O86" s="96"/>
    </row>
    <row r="87" ht="15.75" customHeight="1">
      <c r="O87" s="96"/>
    </row>
    <row r="88" ht="15.75" customHeight="1">
      <c r="O88" s="96"/>
    </row>
    <row r="89" ht="15.75" customHeight="1">
      <c r="O89" s="96"/>
    </row>
    <row r="90" ht="15.75" customHeight="1">
      <c r="O90" s="96"/>
    </row>
    <row r="91" ht="15.75" customHeight="1">
      <c r="O91" s="96"/>
    </row>
    <row r="92" ht="15.75" customHeight="1">
      <c r="O92" s="96"/>
    </row>
    <row r="93" ht="15.75" customHeight="1">
      <c r="O93" s="96"/>
    </row>
    <row r="94" ht="15.75" customHeight="1">
      <c r="O94" s="96"/>
    </row>
    <row r="95" ht="15.75" customHeight="1">
      <c r="O95" s="96"/>
    </row>
    <row r="96" ht="15.75" customHeight="1">
      <c r="O96" s="96"/>
    </row>
    <row r="97" ht="15.75" customHeight="1">
      <c r="O97" s="96"/>
    </row>
    <row r="98" ht="15.75" customHeight="1">
      <c r="O98" s="96"/>
    </row>
    <row r="99" ht="15.75" customHeight="1">
      <c r="O99" s="96"/>
    </row>
    <row r="100" ht="15.75" customHeight="1">
      <c r="O100" s="96"/>
    </row>
    <row r="101" ht="15.75" customHeight="1">
      <c r="O101" s="96"/>
    </row>
    <row r="102" ht="15.75" customHeight="1">
      <c r="O102" s="96"/>
    </row>
    <row r="103" ht="15.75" customHeight="1">
      <c r="O103" s="96"/>
    </row>
    <row r="104" ht="15.75" customHeight="1">
      <c r="O104" s="96"/>
    </row>
    <row r="105" ht="15.75" customHeight="1">
      <c r="O105" s="96"/>
    </row>
    <row r="106" ht="15.75" customHeight="1">
      <c r="O106" s="96"/>
    </row>
    <row r="107" ht="15.75" customHeight="1">
      <c r="O107" s="96"/>
    </row>
    <row r="108" ht="15.75" customHeight="1">
      <c r="O108" s="96"/>
    </row>
    <row r="109" ht="15.75" customHeight="1">
      <c r="O109" s="96"/>
    </row>
    <row r="110" ht="15.75" customHeight="1">
      <c r="O110" s="96"/>
    </row>
    <row r="111" ht="15.75" customHeight="1">
      <c r="O111" s="96"/>
    </row>
    <row r="112" ht="15.75" customHeight="1">
      <c r="O112" s="96"/>
    </row>
    <row r="113" ht="15.75" customHeight="1">
      <c r="O113" s="96"/>
    </row>
    <row r="114" ht="15.75" customHeight="1">
      <c r="O114" s="96"/>
    </row>
    <row r="115" ht="15.75" customHeight="1">
      <c r="O115" s="96"/>
    </row>
    <row r="116" ht="15.75" customHeight="1">
      <c r="O116" s="96"/>
    </row>
    <row r="117" ht="15.75" customHeight="1">
      <c r="O117" s="96"/>
    </row>
    <row r="118" ht="15.75" customHeight="1">
      <c r="O118" s="96"/>
    </row>
    <row r="119" ht="15.75" customHeight="1">
      <c r="O119" s="96"/>
    </row>
    <row r="120" ht="15.75" customHeight="1">
      <c r="O120" s="96"/>
    </row>
    <row r="121" ht="15.75" customHeight="1">
      <c r="O121" s="96"/>
    </row>
    <row r="122" ht="15.75" customHeight="1">
      <c r="O122" s="96"/>
    </row>
    <row r="123" ht="15.75" customHeight="1">
      <c r="O123" s="96"/>
    </row>
    <row r="124" ht="15.75" customHeight="1">
      <c r="O124" s="96"/>
    </row>
    <row r="125" ht="15.75" customHeight="1">
      <c r="O125" s="96"/>
    </row>
    <row r="126" ht="15.75" customHeight="1">
      <c r="O126" s="96"/>
    </row>
    <row r="127" ht="15.75" customHeight="1">
      <c r="O127" s="96"/>
    </row>
    <row r="128" ht="15.75" customHeight="1">
      <c r="O128" s="96"/>
    </row>
    <row r="129" ht="15.75" customHeight="1">
      <c r="O129" s="96"/>
    </row>
    <row r="130" ht="15.75" customHeight="1">
      <c r="O130" s="96"/>
    </row>
    <row r="131" ht="15.75" customHeight="1">
      <c r="O131" s="96"/>
    </row>
    <row r="132" ht="15.75" customHeight="1">
      <c r="O132" s="96"/>
    </row>
    <row r="133" ht="15.75" customHeight="1">
      <c r="O133" s="96"/>
    </row>
    <row r="134" ht="15.75" customHeight="1">
      <c r="O134" s="96"/>
    </row>
    <row r="135" ht="15.75" customHeight="1">
      <c r="O135" s="96"/>
    </row>
    <row r="136" ht="15.75" customHeight="1">
      <c r="O136" s="96"/>
    </row>
    <row r="137" ht="15.75" customHeight="1">
      <c r="O137" s="96"/>
    </row>
    <row r="138" ht="15.75" customHeight="1">
      <c r="O138" s="96"/>
    </row>
    <row r="139" ht="15.75" customHeight="1">
      <c r="O139" s="96"/>
    </row>
    <row r="140" ht="15.75" customHeight="1">
      <c r="O140" s="96"/>
    </row>
    <row r="141" ht="15.75" customHeight="1">
      <c r="O141" s="96"/>
    </row>
    <row r="142" ht="15.75" customHeight="1">
      <c r="O142" s="96"/>
    </row>
    <row r="143" ht="15.75" customHeight="1">
      <c r="O143" s="96"/>
    </row>
    <row r="144" ht="15.75" customHeight="1">
      <c r="O144" s="96"/>
    </row>
    <row r="145" ht="15.75" customHeight="1">
      <c r="O145" s="96"/>
    </row>
    <row r="146" ht="15.75" customHeight="1">
      <c r="O146" s="96"/>
    </row>
    <row r="147" ht="15.75" customHeight="1">
      <c r="O147" s="96"/>
    </row>
    <row r="148" ht="15.75" customHeight="1">
      <c r="O148" s="96"/>
    </row>
    <row r="149" ht="15.75" customHeight="1">
      <c r="O149" s="96"/>
    </row>
    <row r="150" ht="15.75" customHeight="1">
      <c r="O150" s="96"/>
    </row>
    <row r="151" ht="15.75" customHeight="1">
      <c r="O151" s="96"/>
    </row>
    <row r="152" ht="15.75" customHeight="1">
      <c r="O152" s="96"/>
    </row>
    <row r="153" ht="15.75" customHeight="1">
      <c r="O153" s="96"/>
    </row>
    <row r="154" ht="15.75" customHeight="1">
      <c r="O154" s="96"/>
    </row>
    <row r="155" ht="15.75" customHeight="1">
      <c r="O155" s="96"/>
    </row>
    <row r="156" ht="15.75" customHeight="1">
      <c r="O156" s="96"/>
    </row>
    <row r="157" ht="15.75" customHeight="1">
      <c r="O157" s="96"/>
    </row>
    <row r="158" ht="15.75" customHeight="1">
      <c r="O158" s="96"/>
    </row>
    <row r="159" ht="15.75" customHeight="1">
      <c r="O159" s="96"/>
    </row>
    <row r="160" ht="15.75" customHeight="1">
      <c r="O160" s="96"/>
    </row>
    <row r="161" ht="15.75" customHeight="1">
      <c r="O161" s="96"/>
    </row>
    <row r="162" ht="15.75" customHeight="1">
      <c r="O162" s="96"/>
    </row>
    <row r="163" ht="15.75" customHeight="1">
      <c r="O163" s="96"/>
    </row>
    <row r="164" ht="15.75" customHeight="1">
      <c r="O164" s="96"/>
    </row>
    <row r="165" ht="15.75" customHeight="1">
      <c r="O165" s="96"/>
    </row>
    <row r="166" ht="15.75" customHeight="1">
      <c r="O166" s="96"/>
    </row>
    <row r="167" ht="15.75" customHeight="1">
      <c r="O167" s="96"/>
    </row>
    <row r="168" ht="15.75" customHeight="1">
      <c r="O168" s="96"/>
    </row>
    <row r="169" ht="15.75" customHeight="1">
      <c r="O169" s="96"/>
    </row>
    <row r="170" ht="15.75" customHeight="1">
      <c r="O170" s="96"/>
    </row>
    <row r="171" ht="15.75" customHeight="1">
      <c r="O171" s="96"/>
    </row>
    <row r="172" ht="15.75" customHeight="1">
      <c r="O172" s="96"/>
    </row>
    <row r="173" ht="15.75" customHeight="1">
      <c r="O173" s="96"/>
    </row>
    <row r="174" ht="15.75" customHeight="1">
      <c r="O174" s="96"/>
    </row>
    <row r="175" ht="15.75" customHeight="1">
      <c r="O175" s="96"/>
    </row>
    <row r="176" ht="15.75" customHeight="1">
      <c r="O176" s="96"/>
    </row>
    <row r="177" ht="15.75" customHeight="1">
      <c r="O177" s="96"/>
    </row>
    <row r="178" ht="15.75" customHeight="1">
      <c r="O178" s="96"/>
    </row>
    <row r="179" ht="15.75" customHeight="1">
      <c r="O179" s="96"/>
    </row>
    <row r="180" ht="15.75" customHeight="1">
      <c r="O180" s="96"/>
    </row>
    <row r="181" ht="15.75" customHeight="1">
      <c r="O181" s="96"/>
    </row>
    <row r="182" ht="15.75" customHeight="1">
      <c r="O182" s="96"/>
    </row>
    <row r="183" ht="15.75" customHeight="1">
      <c r="O183" s="96"/>
    </row>
    <row r="184" ht="15.75" customHeight="1">
      <c r="O184" s="96"/>
    </row>
    <row r="185" ht="15.75" customHeight="1">
      <c r="O185" s="96"/>
    </row>
    <row r="186" ht="15.75" customHeight="1">
      <c r="O186" s="96"/>
    </row>
    <row r="187" ht="15.75" customHeight="1">
      <c r="O187" s="96"/>
    </row>
    <row r="188" ht="15.75" customHeight="1">
      <c r="O188" s="96"/>
    </row>
    <row r="189" ht="15.75" customHeight="1">
      <c r="O189" s="96"/>
    </row>
    <row r="190" ht="15.75" customHeight="1">
      <c r="O190" s="96"/>
    </row>
    <row r="191" ht="15.75" customHeight="1">
      <c r="O191" s="96"/>
    </row>
    <row r="192" ht="15.75" customHeight="1">
      <c r="O192" s="96"/>
    </row>
    <row r="193" ht="15.75" customHeight="1">
      <c r="O193" s="96"/>
    </row>
    <row r="194" ht="15.75" customHeight="1">
      <c r="O194" s="96"/>
    </row>
    <row r="195" ht="15.75" customHeight="1">
      <c r="O195" s="96"/>
    </row>
    <row r="196" ht="15.75" customHeight="1">
      <c r="O196" s="96"/>
    </row>
    <row r="197" ht="15.75" customHeight="1">
      <c r="O197" s="96"/>
    </row>
    <row r="198" ht="15.75" customHeight="1">
      <c r="O198" s="96"/>
    </row>
    <row r="199" ht="15.75" customHeight="1">
      <c r="O199" s="96"/>
    </row>
    <row r="200" ht="15.75" customHeight="1">
      <c r="O200" s="96"/>
    </row>
    <row r="201" ht="15.75" customHeight="1">
      <c r="O201" s="96"/>
    </row>
    <row r="202" ht="15.75" customHeight="1">
      <c r="O202" s="96"/>
    </row>
    <row r="203" ht="15.75" customHeight="1">
      <c r="O203" s="96"/>
    </row>
    <row r="204" ht="15.75" customHeight="1">
      <c r="O204" s="96"/>
    </row>
    <row r="205" ht="15.75" customHeight="1">
      <c r="O205" s="96"/>
    </row>
    <row r="206" ht="15.75" customHeight="1">
      <c r="O206" s="96"/>
    </row>
    <row r="207" ht="15.75" customHeight="1">
      <c r="O207" s="96"/>
    </row>
    <row r="208" ht="15.75" customHeight="1">
      <c r="O208" s="96"/>
    </row>
    <row r="209" ht="15.75" customHeight="1">
      <c r="O209" s="96"/>
    </row>
    <row r="210" ht="15.75" customHeight="1">
      <c r="O210" s="96"/>
    </row>
    <row r="211" ht="15.75" customHeight="1">
      <c r="O211" s="96"/>
    </row>
    <row r="212" ht="15.75" customHeight="1">
      <c r="O212" s="96"/>
    </row>
    <row r="213" ht="15.75" customHeight="1">
      <c r="O213" s="96"/>
    </row>
    <row r="214" ht="15.75" customHeight="1">
      <c r="O214" s="96"/>
    </row>
    <row r="215" ht="15.75" customHeight="1">
      <c r="O215" s="96"/>
    </row>
    <row r="216" ht="15.75" customHeight="1">
      <c r="O216" s="96"/>
    </row>
    <row r="217" ht="15.75" customHeight="1">
      <c r="O217" s="96"/>
    </row>
    <row r="218" ht="15.75" customHeight="1">
      <c r="O218" s="96"/>
    </row>
    <row r="219" ht="15.75" customHeight="1">
      <c r="O219" s="96"/>
    </row>
    <row r="220" ht="15.75" customHeight="1">
      <c r="O220" s="96"/>
    </row>
    <row r="221" ht="15.75" customHeight="1">
      <c r="O221" s="96"/>
    </row>
    <row r="222" ht="15.75" customHeight="1">
      <c r="O222" s="96"/>
    </row>
    <row r="223" ht="15.75" customHeight="1">
      <c r="O223" s="96"/>
    </row>
    <row r="224" ht="15.75" customHeight="1">
      <c r="O224" s="96"/>
    </row>
    <row r="225" ht="15.75" customHeight="1">
      <c r="O225" s="96"/>
    </row>
    <row r="226" ht="15.75" customHeight="1">
      <c r="O226" s="96"/>
    </row>
    <row r="227" ht="15.75" customHeight="1">
      <c r="O227" s="96"/>
    </row>
    <row r="228" ht="15.75" customHeight="1">
      <c r="O228" s="96"/>
    </row>
    <row r="229" ht="15.75" customHeight="1">
      <c r="O229" s="96"/>
    </row>
    <row r="230" ht="15.75" customHeight="1">
      <c r="O230" s="96"/>
    </row>
    <row r="231" ht="15.75" customHeight="1">
      <c r="O231" s="96"/>
    </row>
    <row r="232" ht="15.75" customHeight="1">
      <c r="O232" s="96"/>
    </row>
    <row r="233" ht="15.75" customHeight="1">
      <c r="O233" s="96"/>
    </row>
    <row r="234" ht="15.75" customHeight="1">
      <c r="O234" s="96"/>
    </row>
    <row r="235" ht="15.75" customHeight="1">
      <c r="O235" s="96"/>
    </row>
    <row r="236" ht="15.75" customHeight="1">
      <c r="O236" s="96"/>
    </row>
    <row r="237" ht="15.75" customHeight="1">
      <c r="O237" s="96"/>
    </row>
    <row r="238" ht="15.75" customHeight="1">
      <c r="O238" s="96"/>
    </row>
    <row r="239" ht="15.75" customHeight="1">
      <c r="O239" s="96"/>
    </row>
    <row r="240" ht="15.75" customHeight="1">
      <c r="O240" s="96"/>
    </row>
    <row r="241" ht="15.75" customHeight="1">
      <c r="O241" s="96"/>
    </row>
    <row r="242" ht="15.75" customHeight="1">
      <c r="O242" s="96"/>
    </row>
    <row r="243" ht="15.75" customHeight="1">
      <c r="O243" s="96"/>
    </row>
    <row r="244" ht="15.75" customHeight="1">
      <c r="O244" s="96"/>
    </row>
    <row r="245" ht="15.75" customHeight="1">
      <c r="O245" s="96"/>
    </row>
    <row r="246" ht="15.75" customHeight="1">
      <c r="O246" s="96"/>
    </row>
    <row r="247" ht="15.75" customHeight="1">
      <c r="O247" s="96"/>
    </row>
    <row r="248" ht="15.75" customHeight="1">
      <c r="O248" s="96"/>
    </row>
    <row r="249" ht="15.75" customHeight="1">
      <c r="O249" s="96"/>
    </row>
    <row r="250" ht="15.75" customHeight="1">
      <c r="O250" s="96"/>
    </row>
    <row r="251" ht="15.75" customHeight="1">
      <c r="O251" s="96"/>
    </row>
    <row r="252" ht="15.75" customHeight="1">
      <c r="O252" s="96"/>
    </row>
    <row r="253" ht="15.75" customHeight="1">
      <c r="O253" s="96"/>
    </row>
    <row r="254" ht="15.75" customHeight="1">
      <c r="O254" s="96"/>
    </row>
    <row r="255" ht="15.75" customHeight="1">
      <c r="O255" s="96"/>
    </row>
    <row r="256" ht="15.75" customHeight="1">
      <c r="O256" s="96"/>
    </row>
    <row r="257" ht="15.75" customHeight="1">
      <c r="O257" s="96"/>
    </row>
    <row r="258" ht="15.75" customHeight="1">
      <c r="O258" s="96"/>
    </row>
    <row r="259" ht="15.75" customHeight="1">
      <c r="O259" s="96"/>
    </row>
    <row r="260" ht="15.75" customHeight="1">
      <c r="O260" s="96"/>
    </row>
    <row r="261" ht="15.75" customHeight="1">
      <c r="O261" s="96"/>
    </row>
    <row r="262" ht="15.75" customHeight="1">
      <c r="O262" s="96"/>
    </row>
    <row r="263" ht="15.75" customHeight="1">
      <c r="O263" s="96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2:J2"/>
    <mergeCell ref="K4:M4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20.13"/>
    <col customWidth="1" min="3" max="3" width="25.63"/>
    <col customWidth="1" hidden="1" min="4" max="4" width="9.0"/>
    <col customWidth="1" min="5" max="7" width="6.75"/>
    <col customWidth="1" min="8" max="8" width="9.0"/>
    <col customWidth="1" hidden="1" min="9" max="10" width="17.0"/>
    <col customWidth="1" min="11" max="20" width="7.88"/>
    <col customWidth="1" min="21" max="26" width="14.38"/>
  </cols>
  <sheetData>
    <row r="1" ht="51.0" customHeight="1">
      <c r="A1" s="95" t="s">
        <v>141</v>
      </c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7.25" customHeight="1">
      <c r="A2" s="97" t="s">
        <v>122</v>
      </c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5.75" customHeight="1">
      <c r="A3" s="98" t="s">
        <v>7</v>
      </c>
      <c r="B3" s="99" t="s">
        <v>12</v>
      </c>
      <c r="C3" s="98" t="s">
        <v>123</v>
      </c>
      <c r="D3" s="98" t="s">
        <v>14</v>
      </c>
      <c r="E3" s="98" t="s">
        <v>16</v>
      </c>
      <c r="F3" s="98" t="s">
        <v>17</v>
      </c>
      <c r="G3" s="98" t="s">
        <v>18</v>
      </c>
      <c r="H3" s="98" t="s">
        <v>26</v>
      </c>
      <c r="I3" s="100"/>
      <c r="J3" s="100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02" t="str">
        <f t="array" ref="B4">IF(ISNUMBER($J4),INDEX(Registrace!$G$4:$G$63,$J4),"")</f>
        <v>Melicharová Lucie</v>
      </c>
      <c r="C4" s="103" t="str">
        <f t="array" ref="C4">IF(ISNUMBER($J4),INDEX('Výpočty'!$F$4:$F$63,$J4),"")</f>
        <v>TJ Spartak Pelhřimov</v>
      </c>
      <c r="D4" s="103" t="str">
        <f t="array" ref="D4">IF(ISNUMBER($J4),INDEX('Výpočty'!$G$4:$G$63,$J4),"")</f>
        <v/>
      </c>
      <c r="E4" s="104">
        <f t="array" ref="E4">IF(ISNUMBER($J4),INDEX('Výpočty'!M$4:M$63,$J4),"")</f>
        <v>329</v>
      </c>
      <c r="F4" s="104">
        <f t="array" ref="F4">IF(ISNUMBER($J4),INDEX('Výpočty'!$N$4:$N$63,$J4),"")</f>
        <v>179</v>
      </c>
      <c r="G4" s="104">
        <f t="array" ref="G4">IF(ISNUMBER($J4),INDEX('Výpočty'!$O$4:$O$63,$J4),"")</f>
        <v>11</v>
      </c>
      <c r="H4" s="104">
        <f t="array" ref="H4">IF(ISNUMBER($J4),INDEX('Výpočty'!$P$4:$P$63,$J4),"")</f>
        <v>508</v>
      </c>
      <c r="I4" s="105">
        <f t="array" ref="I4">IF(ISNUMBER($J4),INDEX('Výpočty'!I$4:I$63,$J4),"")</f>
        <v>129</v>
      </c>
      <c r="J4" s="114">
        <f>'Výpočty'!AD68</f>
        <v>6</v>
      </c>
      <c r="K4" s="156" t="s">
        <v>125</v>
      </c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10" t="str">
        <f t="array" ref="B5">IF(ISNUMBER($J5),INDEX(Registrace!$G$4:$G$63,$J5),"")</f>
        <v>Pevná Rozálie</v>
      </c>
      <c r="C5" s="111" t="str">
        <f t="array" ref="C5">IF(ISNUMBER($J5),INDEX('Výpočty'!$F$4:$F$63,$J5),"")</f>
        <v>TJ Třebíč</v>
      </c>
      <c r="D5" s="111" t="str">
        <f t="array" ref="D5">IF(ISNUMBER($J5),INDEX('Výpočty'!$G$4:$G$63,$J5),"")</f>
        <v/>
      </c>
      <c r="E5" s="112">
        <f t="array" ref="E5">IF(ISNUMBER($J5),INDEX('Výpočty'!M$4:M$63,$J5),"")</f>
        <v>322</v>
      </c>
      <c r="F5" s="112">
        <f t="array" ref="F5">IF(ISNUMBER($J5),INDEX('Výpočty'!$N$4:$N$63,$J5),"")</f>
        <v>162</v>
      </c>
      <c r="G5" s="112">
        <f t="array" ref="G5">IF(ISNUMBER($J5),INDEX('Výpočty'!$O$4:$O$63,$J5),"")</f>
        <v>8</v>
      </c>
      <c r="H5" s="112">
        <f t="array" ref="H5">IF(ISNUMBER($J5),INDEX('Výpočty'!$P$4:$P$63,$J5),"")</f>
        <v>484</v>
      </c>
      <c r="I5" s="105">
        <f t="array" ref="I5">IF(ISNUMBER($J5),INDEX('Výpočty'!I$4:I$63,$J5),"")</f>
        <v>91</v>
      </c>
      <c r="J5" s="114">
        <f>'Výpočty'!AD69</f>
        <v>29</v>
      </c>
      <c r="K5" s="115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10" t="str">
        <f t="array" ref="B6">IF(ISNUMBER($J6),INDEX(Registrace!$G$4:$G$63,$J6),"")</f>
        <v>Štarková Valerie</v>
      </c>
      <c r="C6" s="111" t="str">
        <f t="array" ref="C6">IF(ISNUMBER($J6),INDEX('Výpočty'!$F$4:$F$63,$J6),"")</f>
        <v>TJ BOPO Třebíč</v>
      </c>
      <c r="D6" s="111" t="str">
        <f t="array" ref="D6">IF(ISNUMBER($J6),INDEX('Výpočty'!$G$4:$G$63,$J6),"")</f>
        <v/>
      </c>
      <c r="E6" s="112">
        <f t="array" ref="E6">IF(ISNUMBER($J6),INDEX('Výpočty'!M$4:M$63,$J6),"")</f>
        <v>296</v>
      </c>
      <c r="F6" s="112">
        <f t="array" ref="F6">IF(ISNUMBER($J6),INDEX('Výpočty'!$N$4:$N$63,$J6),"")</f>
        <v>156</v>
      </c>
      <c r="G6" s="112">
        <f t="array" ref="G6">IF(ISNUMBER($J6),INDEX('Výpočty'!$O$4:$O$63,$J6),"")</f>
        <v>13</v>
      </c>
      <c r="H6" s="112">
        <f t="array" ref="H6">IF(ISNUMBER($J6),INDEX('Výpočty'!$P$4:$P$63,$J6),"")</f>
        <v>452</v>
      </c>
      <c r="I6" s="105">
        <f t="array" ref="I6">IF(ISNUMBER($J6),INDEX('Výpočty'!I$4:I$63,$J6),"")</f>
        <v>127</v>
      </c>
      <c r="J6" s="114">
        <f>'Výpočty'!AD70</f>
        <v>16</v>
      </c>
      <c r="K6" s="115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10" t="str">
        <f t="array" ref="B7">IF(ISNUMBER($J7),INDEX(Registrace!$G$4:$G$63,$J7),"")</f>
        <v/>
      </c>
      <c r="C7" s="111" t="str">
        <f t="array" ref="C7">IF(ISNUMBER($J7),INDEX('Výpočty'!$F$4:$F$63,$J7),"")</f>
        <v/>
      </c>
      <c r="D7" s="111" t="str">
        <f t="array" ref="D7">IF(ISNUMBER($J7),INDEX('Výpočty'!$G$4:$G$63,$J7),"")</f>
        <v/>
      </c>
      <c r="E7" s="112" t="str">
        <f t="array" ref="E7">IF(ISNUMBER($J7),INDEX('Výpočty'!M$4:M$63,$J7),"")</f>
        <v/>
      </c>
      <c r="F7" s="112" t="str">
        <f t="array" ref="F7">IF(ISNUMBER($J7),INDEX('Výpočty'!$N$4:$N$63,$J7),"")</f>
        <v/>
      </c>
      <c r="G7" s="112" t="str">
        <f t="array" ref="G7">IF(ISNUMBER($J7),INDEX('Výpočty'!$O$4:$O$63,$J7),"")</f>
        <v/>
      </c>
      <c r="H7" s="112" t="str">
        <f t="array" ref="H7">IF(ISNUMBER($J7),INDEX('Výpočty'!$P$4:$P$63,$J7),"")</f>
        <v/>
      </c>
      <c r="I7" s="105" t="str">
        <f t="array" ref="I7">IF(ISNUMBER($J7),INDEX('Výpočty'!I$4:I$63,$J7),"")</f>
        <v/>
      </c>
      <c r="J7" s="114" t="str">
        <f>'Výpočty'!AD71</f>
        <v>#NUM!</v>
      </c>
      <c r="K7" s="115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10" t="str">
        <f t="array" ref="B8">IF(ISNUMBER($J8),INDEX(Registrace!$G$4:$G$63,$J8),"")</f>
        <v/>
      </c>
      <c r="C8" s="111" t="str">
        <f t="array" ref="C8">IF(ISNUMBER($J8),INDEX('Výpočty'!$F$4:$F$63,$J8),"")</f>
        <v/>
      </c>
      <c r="D8" s="111" t="str">
        <f t="array" ref="D8">IF(ISNUMBER($J8),INDEX('Výpočty'!$G$4:$G$63,$J8),"")</f>
        <v/>
      </c>
      <c r="E8" s="112" t="str">
        <f t="array" ref="E8">IF(ISNUMBER($J8),INDEX('Výpočty'!M$4:M$63,$J8),"")</f>
        <v/>
      </c>
      <c r="F8" s="112" t="str">
        <f t="array" ref="F8">IF(ISNUMBER($J8),INDEX('Výpočty'!$N$4:$N$63,$J8),"")</f>
        <v/>
      </c>
      <c r="G8" s="112" t="str">
        <f t="array" ref="G8">IF(ISNUMBER($J8),INDEX('Výpočty'!$O$4:$O$63,$J8),"")</f>
        <v/>
      </c>
      <c r="H8" s="112" t="str">
        <f t="array" ref="H8">IF(ISNUMBER($J8),INDEX('Výpočty'!$P$4:$P$63,$J8),"")</f>
        <v/>
      </c>
      <c r="I8" s="105" t="str">
        <f t="array" ref="I8">IF(ISNUMBER($J8),INDEX('Výpočty'!I$4:I$63,$J8),"")</f>
        <v/>
      </c>
      <c r="J8" s="114" t="str">
        <f>'Výpočty'!AD72</f>
        <v>#NUM!</v>
      </c>
      <c r="K8" s="115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10" t="str">
        <f t="array" ref="B9">IF(ISNUMBER($J9),INDEX(Registrace!$G$4:$G$63,$J9),"")</f>
        <v/>
      </c>
      <c r="C9" s="111" t="str">
        <f t="array" ref="C9">IF(ISNUMBER($J9),INDEX('Výpočty'!$F$4:$F$63,$J9),"")</f>
        <v/>
      </c>
      <c r="D9" s="111" t="str">
        <f t="array" ref="D9">IF(ISNUMBER($J9),INDEX('Výpočty'!$G$4:$G$63,$J9),"")</f>
        <v/>
      </c>
      <c r="E9" s="112" t="str">
        <f t="array" ref="E9">IF(ISNUMBER($J9),INDEX('Výpočty'!M$4:M$63,$J9),"")</f>
        <v/>
      </c>
      <c r="F9" s="112" t="str">
        <f t="array" ref="F9">IF(ISNUMBER($J9),INDEX('Výpočty'!$N$4:$N$63,$J9),"")</f>
        <v/>
      </c>
      <c r="G9" s="112" t="str">
        <f t="array" ref="G9">IF(ISNUMBER($J9),INDEX('Výpočty'!$O$4:$O$63,$J9),"")</f>
        <v/>
      </c>
      <c r="H9" s="112" t="str">
        <f t="array" ref="H9">IF(ISNUMBER($J9),INDEX('Výpočty'!$P$4:$P$63,$J9),"")</f>
        <v/>
      </c>
      <c r="I9" s="105" t="str">
        <f t="array" ref="I9">IF(ISNUMBER($J9),INDEX('Výpočty'!I$4:I$63,$J9),"")</f>
        <v/>
      </c>
      <c r="J9" s="114" t="str">
        <f>'Výpočty'!AD73</f>
        <v>#NUM!</v>
      </c>
      <c r="K9" s="115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10" t="str">
        <f t="array" ref="B10">IF(ISNUMBER($J10),INDEX(Registrace!$G$4:$G$63,$J10),"")</f>
        <v/>
      </c>
      <c r="C10" s="111" t="str">
        <f t="array" ref="C10">IF(ISNUMBER($J10),INDEX('Výpočty'!$F$4:$F$63,$J10),"")</f>
        <v/>
      </c>
      <c r="D10" s="111" t="str">
        <f t="array" ref="D10">IF(ISNUMBER($J10),INDEX('Výpočty'!$G$4:$G$63,$J10),"")</f>
        <v/>
      </c>
      <c r="E10" s="112" t="str">
        <f t="array" ref="E10">IF(ISNUMBER($J10),INDEX('Výpočty'!M$4:M$63,$J10),"")</f>
        <v/>
      </c>
      <c r="F10" s="112" t="str">
        <f t="array" ref="F10">IF(ISNUMBER($J10),INDEX('Výpočty'!$N$4:$N$63,$J10),"")</f>
        <v/>
      </c>
      <c r="G10" s="112" t="str">
        <f t="array" ref="G10">IF(ISNUMBER($J10),INDEX('Výpočty'!$O$4:$O$63,$J10),"")</f>
        <v/>
      </c>
      <c r="H10" s="112" t="str">
        <f t="array" ref="H10">IF(ISNUMBER($J10),INDEX('Výpočty'!$P$4:$P$63,$J10),"")</f>
        <v/>
      </c>
      <c r="I10" s="105" t="str">
        <f t="array" ref="I10">IF(ISNUMBER($J10),INDEX('Výpočty'!I$4:I$63,$J10),"")</f>
        <v/>
      </c>
      <c r="J10" s="114" t="str">
        <f>'Výpočty'!AD74</f>
        <v>#NUM!</v>
      </c>
      <c r="K10" s="115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10" t="str">
        <f t="array" ref="B11">IF(ISNUMBER($J11),INDEX(Registrace!$G$4:$G$63,$J11),"")</f>
        <v/>
      </c>
      <c r="C11" s="111" t="str">
        <f t="array" ref="C11">IF(ISNUMBER($J11),INDEX('Výpočty'!$F$4:$F$63,$J11),"")</f>
        <v/>
      </c>
      <c r="D11" s="111" t="str">
        <f t="array" ref="D11">IF(ISNUMBER($J11),INDEX('Výpočty'!$G$4:$G$63,$J11),"")</f>
        <v/>
      </c>
      <c r="E11" s="112" t="str">
        <f t="array" ref="E11">IF(ISNUMBER($J11),INDEX('Výpočty'!M$4:M$63,$J11),"")</f>
        <v/>
      </c>
      <c r="F11" s="112" t="str">
        <f t="array" ref="F11">IF(ISNUMBER($J11),INDEX('Výpočty'!$N$4:$N$63,$J11),"")</f>
        <v/>
      </c>
      <c r="G11" s="112" t="str">
        <f t="array" ref="G11">IF(ISNUMBER($J11),INDEX('Výpočty'!$O$4:$O$63,$J11),"")</f>
        <v/>
      </c>
      <c r="H11" s="112" t="str">
        <f t="array" ref="H11">IF(ISNUMBER($J11),INDEX('Výpočty'!$P$4:$P$63,$J11),"")</f>
        <v/>
      </c>
      <c r="I11" s="105" t="str">
        <f t="array" ref="I11">IF(ISNUMBER($J11),INDEX('Výpočty'!I$4:I$63,$J11),"")</f>
        <v/>
      </c>
      <c r="J11" s="114" t="str">
        <f>'Výpočty'!AD75</f>
        <v>#NUM!</v>
      </c>
      <c r="K11" s="115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10" t="str">
        <f t="array" ref="B12">IF(ISNUMBER($J12),INDEX(Registrace!$G$4:$G$63,$J12),"")</f>
        <v/>
      </c>
      <c r="C12" s="111" t="str">
        <f t="array" ref="C12">IF(ISNUMBER($J12),INDEX('Výpočty'!$F$4:$F$63,$J12),"")</f>
        <v/>
      </c>
      <c r="D12" s="111" t="str">
        <f t="array" ref="D12">IF(ISNUMBER($J12),INDEX('Výpočty'!$G$4:$G$63,$J12),"")</f>
        <v/>
      </c>
      <c r="E12" s="112" t="str">
        <f t="array" ref="E12">IF(ISNUMBER($J12),INDEX('Výpočty'!M$4:M$63,$J12),"")</f>
        <v/>
      </c>
      <c r="F12" s="112" t="str">
        <f t="array" ref="F12">IF(ISNUMBER($J12),INDEX('Výpočty'!$N$4:$N$63,$J12),"")</f>
        <v/>
      </c>
      <c r="G12" s="112" t="str">
        <f t="array" ref="G12">IF(ISNUMBER($J12),INDEX('Výpočty'!$O$4:$O$63,$J12),"")</f>
        <v/>
      </c>
      <c r="H12" s="112" t="str">
        <f t="array" ref="H12">IF(ISNUMBER($J12),INDEX('Výpočty'!$P$4:$P$63,$J12),"")</f>
        <v/>
      </c>
      <c r="I12" s="105" t="str">
        <f t="array" ref="I12">IF(ISNUMBER($J12),INDEX('Výpočty'!I$4:I$63,$J12),"")</f>
        <v/>
      </c>
      <c r="J12" s="114" t="str">
        <f>'Výpočty'!AD76</f>
        <v>#NUM!</v>
      </c>
      <c r="K12" s="115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10" t="str">
        <f t="array" ref="B13">IF(ISNUMBER($J13),INDEX(Registrace!$G$4:$G$63,$J13),"")</f>
        <v/>
      </c>
      <c r="C13" s="111" t="str">
        <f t="array" ref="C13">IF(ISNUMBER($J13),INDEX('Výpočty'!$F$4:$F$63,$J13),"")</f>
        <v/>
      </c>
      <c r="D13" s="111" t="str">
        <f t="array" ref="D13">IF(ISNUMBER($J13),INDEX('Výpočty'!$G$4:$G$63,$J13),"")</f>
        <v/>
      </c>
      <c r="E13" s="112" t="str">
        <f t="array" ref="E13">IF(ISNUMBER($J13),INDEX('Výpočty'!M$4:M$63,$J13),"")</f>
        <v/>
      </c>
      <c r="F13" s="112" t="str">
        <f t="array" ref="F13">IF(ISNUMBER($J13),INDEX('Výpočty'!$N$4:$N$63,$J13),"")</f>
        <v/>
      </c>
      <c r="G13" s="112" t="str">
        <f t="array" ref="G13">IF(ISNUMBER($J13),INDEX('Výpočty'!$O$4:$O$63,$J13),"")</f>
        <v/>
      </c>
      <c r="H13" s="112" t="str">
        <f t="array" ref="H13">IF(ISNUMBER($J13),INDEX('Výpočty'!$P$4:$P$63,$J13),"")</f>
        <v/>
      </c>
      <c r="I13" s="116" t="str">
        <f t="array" ref="I13">IF(ISNUMBER($J13),INDEX('Výpočty'!I$4:I$63,$J13),"")</f>
        <v/>
      </c>
      <c r="J13" s="114" t="str">
        <f>'Výpočty'!AD77</f>
        <v>#NUM!</v>
      </c>
      <c r="K13" s="115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10" t="str">
        <f t="array" ref="B14">IF(ISNUMBER($J14),INDEX(Registrace!$G$4:$G$63,$J14),"")</f>
        <v/>
      </c>
      <c r="C14" s="111" t="str">
        <f t="array" ref="C14">IF(ISNUMBER($J14),INDEX('Výpočty'!$F$4:$F$63,$J14),"")</f>
        <v/>
      </c>
      <c r="D14" s="111" t="str">
        <f t="array" ref="D14">IF(ISNUMBER($J14),INDEX('Výpočty'!$G$4:$G$63,$J14),"")</f>
        <v/>
      </c>
      <c r="E14" s="112" t="str">
        <f t="array" ref="E14">IF(ISNUMBER($J14),INDEX('Výpočty'!M$4:M$63,$J14),"")</f>
        <v/>
      </c>
      <c r="F14" s="112" t="str">
        <f t="array" ref="F14">IF(ISNUMBER($J14),INDEX('Výpočty'!$N$4:$N$63,$J14),"")</f>
        <v/>
      </c>
      <c r="G14" s="112" t="str">
        <f t="array" ref="G14">IF(ISNUMBER($J14),INDEX('Výpočty'!$O$4:$O$63,$J14),"")</f>
        <v/>
      </c>
      <c r="H14" s="112" t="str">
        <f t="array" ref="H14">IF(ISNUMBER($J14),INDEX('Výpočty'!$P$4:$P$63,$J14),"")</f>
        <v/>
      </c>
      <c r="I14" s="105" t="str">
        <f t="array" ref="I14">IF(ISNUMBER($J14),INDEX('Výpočty'!I$4:I$63,$J14),"")</f>
        <v/>
      </c>
      <c r="J14" s="114" t="str">
        <f>'Výpočty'!AD78</f>
        <v>#NUM!</v>
      </c>
      <c r="K14" s="115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10" t="str">
        <f t="array" ref="B15">IF(ISNUMBER($J15),INDEX(Registrace!$G$4:$G$63,$J15),"")</f>
        <v/>
      </c>
      <c r="C15" s="111" t="str">
        <f t="array" ref="C15">IF(ISNUMBER($J15),INDEX('Výpočty'!$F$4:$F$63,$J15),"")</f>
        <v/>
      </c>
      <c r="D15" s="111" t="str">
        <f t="array" ref="D15">IF(ISNUMBER($J15),INDEX('Výpočty'!$G$4:$G$63,$J15),"")</f>
        <v/>
      </c>
      <c r="E15" s="112" t="str">
        <f t="array" ref="E15">IF(ISNUMBER($J15),INDEX('Výpočty'!M$4:M$63,$J15),"")</f>
        <v/>
      </c>
      <c r="F15" s="112" t="str">
        <f t="array" ref="F15">IF(ISNUMBER($J15),INDEX('Výpočty'!$N$4:$N$63,$J15),"")</f>
        <v/>
      </c>
      <c r="G15" s="112" t="str">
        <f t="array" ref="G15">IF(ISNUMBER($J15),INDEX('Výpočty'!$O$4:$O$63,$J15),"")</f>
        <v/>
      </c>
      <c r="H15" s="112" t="str">
        <f t="array" ref="H15">IF(ISNUMBER($J15),INDEX('Výpočty'!$P$4:$P$63,$J15),"")</f>
        <v/>
      </c>
      <c r="I15" s="105" t="str">
        <f t="array" ref="I15">IF(ISNUMBER($J15),INDEX('Výpočty'!I$4:I$63,$J15),"")</f>
        <v/>
      </c>
      <c r="J15" s="114" t="str">
        <f>'Výpočty'!AD79</f>
        <v>#NUM!</v>
      </c>
      <c r="K15" s="115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10" t="str">
        <f t="array" ref="B16">IF(ISNUMBER($J16),INDEX(Registrace!$G$4:$G$63,$J16),"")</f>
        <v/>
      </c>
      <c r="C16" s="111" t="str">
        <f t="array" ref="C16">IF(ISNUMBER($J16),INDEX('Výpočty'!$F$4:$F$63,$J16),"")</f>
        <v/>
      </c>
      <c r="D16" s="111" t="str">
        <f t="array" ref="D16">IF(ISNUMBER($J16),INDEX('Výpočty'!$G$4:$G$63,$J16),"")</f>
        <v/>
      </c>
      <c r="E16" s="112" t="str">
        <f t="array" ref="E16">IF(ISNUMBER($J16),INDEX('Výpočty'!M$4:M$63,$J16),"")</f>
        <v/>
      </c>
      <c r="F16" s="112" t="str">
        <f t="array" ref="F16">IF(ISNUMBER($J16),INDEX('Výpočty'!$N$4:$N$63,$J16),"")</f>
        <v/>
      </c>
      <c r="G16" s="112" t="str">
        <f t="array" ref="G16">IF(ISNUMBER($J16),INDEX('Výpočty'!$O$4:$O$63,$J16),"")</f>
        <v/>
      </c>
      <c r="H16" s="112" t="str">
        <f t="array" ref="H16">IF(ISNUMBER($J16),INDEX('Výpočty'!$P$4:$P$63,$J16),"")</f>
        <v/>
      </c>
      <c r="I16" s="105" t="str">
        <f t="array" ref="I16">IF(ISNUMBER($J16),INDEX('Výpočty'!I$4:I$63,$J16),"")</f>
        <v/>
      </c>
      <c r="J16" s="114" t="str">
        <f>'Výpočty'!AD80</f>
        <v>#NUM!</v>
      </c>
      <c r="K16" s="115"/>
      <c r="L16" s="96"/>
      <c r="M16" s="96"/>
      <c r="N16" s="96"/>
      <c r="O16" s="96"/>
      <c r="P16" s="96"/>
      <c r="Q16" s="96"/>
      <c r="R16" s="96"/>
      <c r="S16" s="96"/>
      <c r="T16" s="96"/>
    </row>
    <row r="17" ht="13.5" customHeight="1">
      <c r="A17" s="108">
        <v>14.0</v>
      </c>
      <c r="B17" s="110" t="str">
        <f t="array" ref="B17">IF(ISNUMBER($J17),INDEX(Registrace!$G$4:$G$63,$J17),"")</f>
        <v/>
      </c>
      <c r="C17" s="111" t="str">
        <f t="array" ref="C17">IF(ISNUMBER($J17),INDEX('Výpočty'!$F$4:$F$63,$J17),"")</f>
        <v/>
      </c>
      <c r="D17" s="111" t="str">
        <f t="array" ref="D17">IF(ISNUMBER($J17),INDEX('Výpočty'!$G$4:$G$63,$J17),"")</f>
        <v/>
      </c>
      <c r="E17" s="112" t="str">
        <f t="array" ref="E17">IF(ISNUMBER($J17),INDEX('Výpočty'!M$4:M$63,$J17),"")</f>
        <v/>
      </c>
      <c r="F17" s="112" t="str">
        <f t="array" ref="F17">IF(ISNUMBER($J17),INDEX('Výpočty'!$N$4:$N$63,$J17),"")</f>
        <v/>
      </c>
      <c r="G17" s="112" t="str">
        <f t="array" ref="G17">IF(ISNUMBER($J17),INDEX('Výpočty'!$O$4:$O$63,$J17),"")</f>
        <v/>
      </c>
      <c r="H17" s="112" t="str">
        <f t="array" ref="H17">IF(ISNUMBER($J17),INDEX('Výpočty'!$P$4:$P$63,$J17),"")</f>
        <v/>
      </c>
      <c r="I17" s="116" t="str">
        <f t="array" ref="I17">IF(ISNUMBER($J17),INDEX('Výpočty'!I$4:I$63,$J17),"")</f>
        <v/>
      </c>
      <c r="J17" s="114" t="str">
        <f>'Výpočty'!AD81</f>
        <v>#NUM!</v>
      </c>
      <c r="K17" s="115"/>
      <c r="L17" s="96"/>
      <c r="M17" s="96"/>
      <c r="N17" s="96"/>
      <c r="O17" s="96"/>
      <c r="P17" s="96"/>
      <c r="Q17" s="96"/>
      <c r="R17" s="96"/>
      <c r="S17" s="96"/>
      <c r="T17" s="96"/>
    </row>
    <row r="18" ht="13.5" customHeight="1">
      <c r="A18" s="108">
        <v>15.0</v>
      </c>
      <c r="B18" s="110" t="str">
        <f t="array" ref="B18">IF(ISNUMBER($J18),INDEX(Registrace!$G$4:$G$63,$J18),"")</f>
        <v/>
      </c>
      <c r="C18" s="111" t="str">
        <f t="array" ref="C18">IF(ISNUMBER($J18),INDEX('Výpočty'!$F$4:$F$63,$J18),"")</f>
        <v/>
      </c>
      <c r="D18" s="111" t="str">
        <f t="array" ref="D18">IF(ISNUMBER($J18),INDEX('Výpočty'!$G$4:$G$63,$J18),"")</f>
        <v/>
      </c>
      <c r="E18" s="112" t="str">
        <f t="array" ref="E18">IF(ISNUMBER($J18),INDEX('Výpočty'!M$4:M$63,$J18),"")</f>
        <v/>
      </c>
      <c r="F18" s="112" t="str">
        <f t="array" ref="F18">IF(ISNUMBER($J18),INDEX('Výpočty'!$N$4:$N$63,$J18),"")</f>
        <v/>
      </c>
      <c r="G18" s="112" t="str">
        <f t="array" ref="G18">IF(ISNUMBER($J18),INDEX('Výpočty'!$O$4:$O$63,$J18),"")</f>
        <v/>
      </c>
      <c r="H18" s="112" t="str">
        <f t="array" ref="H18">IF(ISNUMBER($J18),INDEX('Výpočty'!$P$4:$P$63,$J18),"")</f>
        <v/>
      </c>
      <c r="I18" s="105" t="str">
        <f t="array" ref="I18">IF(ISNUMBER($J18),INDEX('Výpočty'!I$4:I$63,$J18),"")</f>
        <v/>
      </c>
      <c r="J18" s="114" t="str">
        <f>'Výpočty'!AD82</f>
        <v>#NUM!</v>
      </c>
      <c r="K18" s="115"/>
      <c r="L18" s="96"/>
      <c r="M18" s="96"/>
      <c r="N18" s="96"/>
      <c r="O18" s="96"/>
      <c r="P18" s="96"/>
      <c r="Q18" s="96"/>
      <c r="R18" s="96"/>
      <c r="S18" s="96"/>
      <c r="T18" s="96"/>
    </row>
    <row r="19" ht="13.5" customHeight="1">
      <c r="A19" s="108">
        <v>16.0</v>
      </c>
      <c r="B19" s="110" t="str">
        <f t="array" ref="B19">IF(ISNUMBER($J19),INDEX(Registrace!$G$4:$G$63,$J19),"")</f>
        <v/>
      </c>
      <c r="C19" s="111" t="str">
        <f t="array" ref="C19">IF(ISNUMBER($J19),INDEX('Výpočty'!$F$4:$F$63,$J19),"")</f>
        <v/>
      </c>
      <c r="D19" s="111" t="str">
        <f t="array" ref="D19">IF(ISNUMBER($J19),INDEX('Výpočty'!$G$4:$G$63,$J19),"")</f>
        <v/>
      </c>
      <c r="E19" s="112" t="str">
        <f t="array" ref="E19">IF(ISNUMBER($J19),INDEX('Výpočty'!M$4:M$63,$J19),"")</f>
        <v/>
      </c>
      <c r="F19" s="112" t="str">
        <f t="array" ref="F19">IF(ISNUMBER($J19),INDEX('Výpočty'!$N$4:$N$63,$J19),"")</f>
        <v/>
      </c>
      <c r="G19" s="112" t="str">
        <f t="array" ref="G19">IF(ISNUMBER($J19),INDEX('Výpočty'!$O$4:$O$63,$J19),"")</f>
        <v/>
      </c>
      <c r="H19" s="112" t="str">
        <f t="array" ref="H19">IF(ISNUMBER($J19),INDEX('Výpočty'!$P$4:$P$63,$J19),"")</f>
        <v/>
      </c>
      <c r="I19" s="105" t="str">
        <f t="array" ref="I19">IF(ISNUMBER($J19),INDEX('Výpočty'!I$4:I$63,$J19),"")</f>
        <v/>
      </c>
      <c r="J19" s="114" t="str">
        <f>'Výpočty'!AD83</f>
        <v>#NUM!</v>
      </c>
      <c r="K19" s="115"/>
      <c r="L19" s="96"/>
      <c r="M19" s="96"/>
      <c r="N19" s="96"/>
      <c r="O19" s="96"/>
      <c r="P19" s="96"/>
      <c r="Q19" s="96"/>
      <c r="R19" s="96"/>
      <c r="S19" s="96"/>
      <c r="T19" s="96"/>
    </row>
    <row r="20" ht="13.5" customHeight="1">
      <c r="A20" s="108">
        <v>17.0</v>
      </c>
      <c r="B20" s="110" t="str">
        <f t="array" ref="B20">IF(ISNUMBER($J20),INDEX(Registrace!$G$4:$G$63,$J20),"")</f>
        <v/>
      </c>
      <c r="C20" s="111" t="str">
        <f t="array" ref="C20">IF(ISNUMBER($J20),INDEX('Výpočty'!$F$4:$F$63,$J20),"")</f>
        <v/>
      </c>
      <c r="D20" s="111" t="str">
        <f t="array" ref="D20">IF(ISNUMBER($J20),INDEX('Výpočty'!$G$4:$G$63,$J20),"")</f>
        <v/>
      </c>
      <c r="E20" s="112" t="str">
        <f t="array" ref="E20">IF(ISNUMBER($J20),INDEX('Výpočty'!M$4:M$63,$J20),"")</f>
        <v/>
      </c>
      <c r="F20" s="112" t="str">
        <f t="array" ref="F20">IF(ISNUMBER($J20),INDEX('Výpočty'!$N$4:$N$63,$J20),"")</f>
        <v/>
      </c>
      <c r="G20" s="112" t="str">
        <f t="array" ref="G20">IF(ISNUMBER($J20),INDEX('Výpočty'!$O$4:$O$63,$J20),"")</f>
        <v/>
      </c>
      <c r="H20" s="112" t="str">
        <f t="array" ref="H20">IF(ISNUMBER($J20),INDEX('Výpočty'!$P$4:$P$63,$J20),"")</f>
        <v/>
      </c>
      <c r="I20" s="116" t="str">
        <f t="array" ref="I20">IF(ISNUMBER($J20),INDEX('Výpočty'!I$4:I$63,$J20),"")</f>
        <v/>
      </c>
      <c r="J20" s="114" t="str">
        <f>'Výpočty'!AD84</f>
        <v>#NUM!</v>
      </c>
      <c r="K20" s="115"/>
      <c r="L20" s="96"/>
      <c r="M20" s="96"/>
      <c r="N20" s="96"/>
      <c r="O20" s="96"/>
      <c r="P20" s="96"/>
      <c r="Q20" s="96"/>
      <c r="R20" s="96"/>
      <c r="S20" s="96"/>
      <c r="T20" s="96"/>
    </row>
    <row r="21" ht="13.5" customHeight="1">
      <c r="A21" s="108">
        <v>18.0</v>
      </c>
      <c r="B21" s="110" t="str">
        <f t="array" ref="B21">IF(ISNUMBER($J21),INDEX(Registrace!$G$4:$G$63,$J21),"")</f>
        <v/>
      </c>
      <c r="C21" s="111" t="str">
        <f t="array" ref="C21">IF(ISNUMBER($J21),INDEX('Výpočty'!$F$4:$F$63,$J21),"")</f>
        <v/>
      </c>
      <c r="D21" s="111" t="str">
        <f t="array" ref="D21">IF(ISNUMBER($J21),INDEX('Výpočty'!$G$4:$G$63,$J21),"")</f>
        <v/>
      </c>
      <c r="E21" s="112" t="str">
        <f t="array" ref="E21">IF(ISNUMBER($J21),INDEX('Výpočty'!M$4:M$63,$J21),"")</f>
        <v/>
      </c>
      <c r="F21" s="112" t="str">
        <f t="array" ref="F21">IF(ISNUMBER($J21),INDEX('Výpočty'!$N$4:$N$63,$J21),"")</f>
        <v/>
      </c>
      <c r="G21" s="112" t="str">
        <f t="array" ref="G21">IF(ISNUMBER($J21),INDEX('Výpočty'!$O$4:$O$63,$J21),"")</f>
        <v/>
      </c>
      <c r="H21" s="112" t="str">
        <f t="array" ref="H21">IF(ISNUMBER($J21),INDEX('Výpočty'!$P$4:$P$63,$J21),"")</f>
        <v/>
      </c>
      <c r="I21" s="116" t="str">
        <f t="array" ref="I21">IF(ISNUMBER($J21),INDEX('Výpočty'!I$4:I$63,$J21),"")</f>
        <v/>
      </c>
      <c r="J21" s="114" t="str">
        <f>'Výpočty'!AD85</f>
        <v>#NUM!</v>
      </c>
      <c r="K21" s="115"/>
      <c r="L21" s="96"/>
      <c r="M21" s="96"/>
      <c r="N21" s="96"/>
      <c r="O21" s="96"/>
      <c r="P21" s="96"/>
      <c r="Q21" s="96"/>
      <c r="R21" s="96"/>
      <c r="S21" s="96"/>
      <c r="T21" s="96"/>
    </row>
    <row r="22" ht="13.5" customHeight="1">
      <c r="A22" s="108">
        <v>19.0</v>
      </c>
      <c r="B22" s="110" t="str">
        <f t="array" ref="B22">IF(ISNUMBER($J22),INDEX(Registrace!$G$4:$G$63,$J22),"")</f>
        <v/>
      </c>
      <c r="C22" s="111" t="str">
        <f t="array" ref="C22">IF(ISNUMBER($J22),INDEX('Výpočty'!$F$4:$F$63,$J22),"")</f>
        <v/>
      </c>
      <c r="D22" s="111" t="str">
        <f t="array" ref="D22">IF(ISNUMBER($J22),INDEX('Výpočty'!$G$4:$G$63,$J22),"")</f>
        <v/>
      </c>
      <c r="E22" s="112" t="str">
        <f t="array" ref="E22">IF(ISNUMBER($J22),INDEX('Výpočty'!M$4:M$63,$J22),"")</f>
        <v/>
      </c>
      <c r="F22" s="112" t="str">
        <f t="array" ref="F22">IF(ISNUMBER($J22),INDEX('Výpočty'!$N$4:$N$63,$J22),"")</f>
        <v/>
      </c>
      <c r="G22" s="112" t="str">
        <f t="array" ref="G22">IF(ISNUMBER($J22),INDEX('Výpočty'!$O$4:$O$63,$J22),"")</f>
        <v/>
      </c>
      <c r="H22" s="112" t="str">
        <f t="array" ref="H22">IF(ISNUMBER($J22),INDEX('Výpočty'!$P$4:$P$63,$J22),"")</f>
        <v/>
      </c>
      <c r="I22" s="116" t="str">
        <f t="array" ref="I22">IF(ISNUMBER($J22),INDEX('Výpočty'!I$4:I$63,$J22),"")</f>
        <v/>
      </c>
      <c r="J22" s="114" t="str">
        <f>'Výpočty'!AD86</f>
        <v>#NUM!</v>
      </c>
      <c r="K22" s="115"/>
      <c r="L22" s="96"/>
      <c r="M22" s="96"/>
      <c r="N22" s="96"/>
      <c r="O22" s="96"/>
      <c r="P22" s="96"/>
      <c r="Q22" s="96"/>
      <c r="R22" s="96"/>
      <c r="S22" s="96"/>
      <c r="T22" s="96"/>
    </row>
    <row r="23" ht="13.5" customHeight="1">
      <c r="A23" s="108">
        <v>20.0</v>
      </c>
      <c r="B23" s="110" t="str">
        <f t="array" ref="B23">IF(ISNUMBER($J23),INDEX(Registrace!$G$4:$G$63,$J23),"")</f>
        <v/>
      </c>
      <c r="C23" s="111" t="str">
        <f t="array" ref="C23">IF(ISNUMBER($J23),INDEX('Výpočty'!$F$4:$F$63,$J23),"")</f>
        <v/>
      </c>
      <c r="D23" s="111" t="str">
        <f t="array" ref="D23">IF(ISNUMBER($J23),INDEX('Výpočty'!$G$4:$G$63,$J23),"")</f>
        <v/>
      </c>
      <c r="E23" s="112" t="str">
        <f t="array" ref="E23">IF(ISNUMBER($J23),INDEX('Výpočty'!M$4:M$63,$J23),"")</f>
        <v/>
      </c>
      <c r="F23" s="112" t="str">
        <f t="array" ref="F23">IF(ISNUMBER($J23),INDEX('Výpočty'!$N$4:$N$63,$J23),"")</f>
        <v/>
      </c>
      <c r="G23" s="112" t="str">
        <f t="array" ref="G23">IF(ISNUMBER($J23),INDEX('Výpočty'!$O$4:$O$63,$J23),"")</f>
        <v/>
      </c>
      <c r="H23" s="112" t="str">
        <f t="array" ref="H23">IF(ISNUMBER($J23),INDEX('Výpočty'!$P$4:$P$63,$J23),"")</f>
        <v/>
      </c>
      <c r="I23" s="116" t="str">
        <f t="array" ref="I23">IF(ISNUMBER($J23),INDEX('Výpočty'!I$4:I$63,$J23),"")</f>
        <v/>
      </c>
      <c r="J23" s="114" t="str">
        <f>'Výpočty'!AD87</f>
        <v>#NUM!</v>
      </c>
      <c r="K23" s="115"/>
      <c r="L23" s="96"/>
      <c r="M23" s="96"/>
      <c r="N23" s="96"/>
      <c r="O23" s="96"/>
      <c r="P23" s="96"/>
      <c r="Q23" s="96"/>
      <c r="R23" s="96"/>
      <c r="S23" s="96"/>
      <c r="T23" s="96"/>
    </row>
    <row r="24" ht="13.5" customHeight="1">
      <c r="A24" s="108">
        <v>21.0</v>
      </c>
      <c r="B24" s="110" t="str">
        <f t="array" ref="B24">IF(ISNUMBER($J24),INDEX(Registrace!$G$4:$G$63,$J24),"")</f>
        <v/>
      </c>
      <c r="C24" s="111" t="str">
        <f t="array" ref="C24">IF(ISNUMBER($J24),INDEX('Výpočty'!$F$4:$F$63,$J24),"")</f>
        <v/>
      </c>
      <c r="D24" s="111" t="str">
        <f t="array" ref="D24">IF(ISNUMBER($J24),INDEX('Výpočty'!$G$4:$G$63,$J24),"")</f>
        <v/>
      </c>
      <c r="E24" s="112" t="str">
        <f t="array" ref="E24">IF(ISNUMBER($J24),INDEX('Výpočty'!M$4:M$63,$J24),"")</f>
        <v/>
      </c>
      <c r="F24" s="112" t="str">
        <f t="array" ref="F24">IF(ISNUMBER($J24),INDEX('Výpočty'!$N$4:$N$63,$J24),"")</f>
        <v/>
      </c>
      <c r="G24" s="112" t="str">
        <f t="array" ref="G24">IF(ISNUMBER($J24),INDEX('Výpočty'!$O$4:$O$63,$J24),"")</f>
        <v/>
      </c>
      <c r="H24" s="112" t="str">
        <f t="array" ref="H24">IF(ISNUMBER($J24),INDEX('Výpočty'!$P$4:$P$63,$J24),"")</f>
        <v/>
      </c>
      <c r="I24" s="116" t="str">
        <f t="array" ref="I24">IF(ISNUMBER($J24),INDEX('Výpočty'!I$4:I$63,$J24),"")</f>
        <v/>
      </c>
      <c r="J24" s="114" t="str">
        <f>'Výpočty'!AD88</f>
        <v>#NUM!</v>
      </c>
      <c r="K24" s="115"/>
      <c r="L24" s="96"/>
      <c r="M24" s="96"/>
      <c r="N24" s="96"/>
      <c r="O24" s="96"/>
      <c r="P24" s="96"/>
      <c r="Q24" s="96"/>
      <c r="R24" s="96"/>
      <c r="S24" s="96"/>
      <c r="T24" s="96"/>
    </row>
    <row r="25" ht="13.5" customHeight="1">
      <c r="A25" s="108">
        <v>22.0</v>
      </c>
      <c r="B25" s="110" t="str">
        <f t="array" ref="B25">IF(ISNUMBER($J25),INDEX(Registrace!$G$4:$G$63,$J25),"")</f>
        <v/>
      </c>
      <c r="C25" s="111" t="str">
        <f t="array" ref="C25">IF(ISNUMBER($J25),INDEX('Výpočty'!$F$4:$F$63,$J25),"")</f>
        <v/>
      </c>
      <c r="D25" s="111" t="str">
        <f t="array" ref="D25">IF(ISNUMBER($J25),INDEX('Výpočty'!$G$4:$G$63,$J25),"")</f>
        <v/>
      </c>
      <c r="E25" s="112" t="str">
        <f t="array" ref="E25">IF(ISNUMBER($J25),INDEX('Výpočty'!M$4:M$63,$J25),"")</f>
        <v/>
      </c>
      <c r="F25" s="112" t="str">
        <f t="array" ref="F25">IF(ISNUMBER($J25),INDEX('Výpočty'!$N$4:$N$63,$J25),"")</f>
        <v/>
      </c>
      <c r="G25" s="112" t="str">
        <f t="array" ref="G25">IF(ISNUMBER($J25),INDEX('Výpočty'!$O$4:$O$63,$J25),"")</f>
        <v/>
      </c>
      <c r="H25" s="112" t="str">
        <f t="array" ref="H25">IF(ISNUMBER($J25),INDEX('Výpočty'!$P$4:$P$63,$J25),"")</f>
        <v/>
      </c>
      <c r="I25" s="116" t="str">
        <f t="array" ref="I25">IF(ISNUMBER($J25),INDEX('Výpočty'!I$4:I$63,$J25),"")</f>
        <v/>
      </c>
      <c r="J25" s="114" t="str">
        <f>'Výpočty'!AD89</f>
        <v>#NUM!</v>
      </c>
      <c r="K25" s="115"/>
      <c r="L25" s="96"/>
      <c r="M25" s="96"/>
      <c r="N25" s="96"/>
      <c r="O25" s="96"/>
      <c r="P25" s="96"/>
      <c r="Q25" s="96"/>
      <c r="R25" s="96"/>
      <c r="S25" s="96"/>
      <c r="T25" s="96"/>
    </row>
    <row r="26" ht="13.5" customHeight="1">
      <c r="A26" s="108">
        <v>23.0</v>
      </c>
      <c r="B26" s="110" t="str">
        <f t="array" ref="B26">IF(ISNUMBER($J26),INDEX(Registrace!$G$4:$G$63,$J26),"")</f>
        <v/>
      </c>
      <c r="C26" s="111" t="str">
        <f t="array" ref="C26">IF(ISNUMBER($J26),INDEX('Výpočty'!$F$4:$F$63,$J26),"")</f>
        <v/>
      </c>
      <c r="D26" s="111" t="str">
        <f t="array" ref="D26">IF(ISNUMBER($J26),INDEX('Výpočty'!$G$4:$G$63,$J26),"")</f>
        <v/>
      </c>
      <c r="E26" s="112" t="str">
        <f t="array" ref="E26">IF(ISNUMBER($J26),INDEX('Výpočty'!M$4:M$63,$J26),"")</f>
        <v/>
      </c>
      <c r="F26" s="112" t="str">
        <f t="array" ref="F26">IF(ISNUMBER($J26),INDEX('Výpočty'!$N$4:$N$63,$J26),"")</f>
        <v/>
      </c>
      <c r="G26" s="112" t="str">
        <f t="array" ref="G26">IF(ISNUMBER($J26),INDEX('Výpočty'!$O$4:$O$63,$J26),"")</f>
        <v/>
      </c>
      <c r="H26" s="112" t="str">
        <f t="array" ref="H26">IF(ISNUMBER($J26),INDEX('Výpočty'!$P$4:$P$63,$J26),"")</f>
        <v/>
      </c>
      <c r="I26" s="116" t="str">
        <f t="array" ref="I26">IF(ISNUMBER($J26),INDEX('Výpočty'!I$4:I$63,$J26),"")</f>
        <v/>
      </c>
      <c r="J26" s="114" t="str">
        <f>'Výpočty'!AD90</f>
        <v>#NUM!</v>
      </c>
      <c r="K26" s="115"/>
      <c r="L26" s="96"/>
      <c r="M26" s="96"/>
      <c r="N26" s="96"/>
      <c r="O26" s="96"/>
      <c r="P26" s="96"/>
      <c r="Q26" s="96"/>
      <c r="R26" s="96"/>
      <c r="S26" s="96"/>
      <c r="T26" s="96"/>
    </row>
    <row r="27" ht="13.5" customHeight="1">
      <c r="A27" s="108">
        <v>24.0</v>
      </c>
      <c r="B27" s="110" t="str">
        <f t="array" ref="B27">IF(ISNUMBER($J27),INDEX(Registrace!$G$4:$G$63,$J27),"")</f>
        <v/>
      </c>
      <c r="C27" s="111" t="str">
        <f t="array" ref="C27">IF(ISNUMBER($J27),INDEX('Výpočty'!$F$4:$F$63,$J27),"")</f>
        <v/>
      </c>
      <c r="D27" s="111" t="str">
        <f t="array" ref="D27">IF(ISNUMBER($J27),INDEX('Výpočty'!$G$4:$G$63,$J27),"")</f>
        <v/>
      </c>
      <c r="E27" s="112" t="str">
        <f t="array" ref="E27">IF(ISNUMBER($J27),INDEX('Výpočty'!M$4:M$63,$J27),"")</f>
        <v/>
      </c>
      <c r="F27" s="112" t="str">
        <f t="array" ref="F27">IF(ISNUMBER($J27),INDEX('Výpočty'!$N$4:$N$63,$J27),"")</f>
        <v/>
      </c>
      <c r="G27" s="112" t="str">
        <f t="array" ref="G27">IF(ISNUMBER($J27),INDEX('Výpočty'!$O$4:$O$63,$J27),"")</f>
        <v/>
      </c>
      <c r="H27" s="112" t="str">
        <f t="array" ref="H27">IF(ISNUMBER($J27),INDEX('Výpočty'!$P$4:$P$63,$J27),"")</f>
        <v/>
      </c>
      <c r="I27" s="105" t="str">
        <f t="array" ref="I27">IF(ISNUMBER($J27),INDEX('Výpočty'!I$4:I$63,$J27),"")</f>
        <v/>
      </c>
      <c r="J27" s="114" t="str">
        <f>'Výpočty'!AD91</f>
        <v>#NUM!</v>
      </c>
      <c r="K27" s="115"/>
      <c r="L27" s="96"/>
      <c r="M27" s="96"/>
      <c r="N27" s="96"/>
      <c r="O27" s="96"/>
      <c r="P27" s="96"/>
      <c r="Q27" s="96"/>
      <c r="R27" s="96"/>
      <c r="S27" s="96"/>
      <c r="T27" s="96"/>
    </row>
    <row r="28" ht="13.5" customHeight="1">
      <c r="A28" s="108">
        <v>25.0</v>
      </c>
      <c r="B28" s="110" t="str">
        <f t="array" ref="B28">IF(ISNUMBER($J28),INDEX(Registrace!$G$4:$G$63,$J28),"")</f>
        <v/>
      </c>
      <c r="C28" s="111" t="str">
        <f t="array" ref="C28">IF(ISNUMBER($J28),INDEX('Výpočty'!$F$4:$F$63,$J28),"")</f>
        <v/>
      </c>
      <c r="D28" s="111" t="str">
        <f t="array" ref="D28">IF(ISNUMBER($J28),INDEX('Výpočty'!$G$4:$G$63,$J28),"")</f>
        <v/>
      </c>
      <c r="E28" s="112" t="str">
        <f t="array" ref="E28">IF(ISNUMBER($J28),INDEX('Výpočty'!M$4:M$63,$J28),"")</f>
        <v/>
      </c>
      <c r="F28" s="112" t="str">
        <f t="array" ref="F28">IF(ISNUMBER($J28),INDEX('Výpočty'!$N$4:$N$63,$J28),"")</f>
        <v/>
      </c>
      <c r="G28" s="112" t="str">
        <f t="array" ref="G28">IF(ISNUMBER($J28),INDEX('Výpočty'!$O$4:$O$63,$J28),"")</f>
        <v/>
      </c>
      <c r="H28" s="112" t="str">
        <f t="array" ref="H28">IF(ISNUMBER($J28),INDEX('Výpočty'!$P$4:$P$63,$J28),"")</f>
        <v/>
      </c>
      <c r="I28" s="116" t="str">
        <f t="array" ref="I28">IF(ISNUMBER($J28),INDEX('Výpočty'!I$4:I$63,$J28),"")</f>
        <v/>
      </c>
      <c r="J28" s="114" t="str">
        <f>'Výpočty'!AD92</f>
        <v>#NUM!</v>
      </c>
      <c r="K28" s="115"/>
      <c r="L28" s="96"/>
      <c r="M28" s="96"/>
      <c r="N28" s="96"/>
      <c r="O28" s="96"/>
      <c r="P28" s="96"/>
      <c r="Q28" s="96"/>
      <c r="R28" s="96"/>
      <c r="S28" s="96"/>
      <c r="T28" s="96"/>
    </row>
    <row r="29" ht="13.5" customHeight="1">
      <c r="A29" s="108">
        <v>26.0</v>
      </c>
      <c r="B29" s="110" t="str">
        <f t="array" ref="B29">IF(ISNUMBER($J29),INDEX(Registrace!$G$4:$G$63,$J29),"")</f>
        <v/>
      </c>
      <c r="C29" s="111" t="str">
        <f t="array" ref="C29">IF(ISNUMBER($J29),INDEX('Výpočty'!$F$4:$F$63,$J29),"")</f>
        <v/>
      </c>
      <c r="D29" s="111" t="str">
        <f t="array" ref="D29">IF(ISNUMBER($J29),INDEX('Výpočty'!$G$4:$G$63,$J29),"")</f>
        <v/>
      </c>
      <c r="E29" s="112" t="str">
        <f t="array" ref="E29">IF(ISNUMBER($J29),INDEX('Výpočty'!M$4:M$63,$J29),"")</f>
        <v/>
      </c>
      <c r="F29" s="112" t="str">
        <f t="array" ref="F29">IF(ISNUMBER($J29),INDEX('Výpočty'!$N$4:$N$63,$J29),"")</f>
        <v/>
      </c>
      <c r="G29" s="112" t="str">
        <f t="array" ref="G29">IF(ISNUMBER($J29),INDEX('Výpočty'!$O$4:$O$63,$J29),"")</f>
        <v/>
      </c>
      <c r="H29" s="112" t="str">
        <f t="array" ref="H29">IF(ISNUMBER($J29),INDEX('Výpočty'!$P$4:$P$63,$J29),"")</f>
        <v/>
      </c>
      <c r="I29" s="105" t="str">
        <f t="array" ref="I29">IF(ISNUMBER($J29),INDEX('Výpočty'!I$4:I$63,$J29),"")</f>
        <v/>
      </c>
      <c r="J29" s="114" t="str">
        <f>'Výpočty'!AD93</f>
        <v>#NUM!</v>
      </c>
      <c r="K29" s="115"/>
      <c r="L29" s="96"/>
      <c r="M29" s="96"/>
      <c r="N29" s="96"/>
      <c r="O29" s="96"/>
      <c r="P29" s="96"/>
      <c r="Q29" s="96"/>
      <c r="R29" s="96"/>
      <c r="S29" s="96"/>
      <c r="T29" s="96"/>
    </row>
    <row r="30" ht="13.5" customHeight="1">
      <c r="A30" s="108">
        <v>27.0</v>
      </c>
      <c r="B30" s="110" t="str">
        <f t="array" ref="B30">IF(ISNUMBER($J30),INDEX(Registrace!$G$4:$G$63,$J30),"")</f>
        <v/>
      </c>
      <c r="C30" s="111" t="str">
        <f t="array" ref="C30">IF(ISNUMBER($J30),INDEX('Výpočty'!$F$4:$F$63,$J30),"")</f>
        <v/>
      </c>
      <c r="D30" s="111" t="str">
        <f t="array" ref="D30">IF(ISNUMBER($J30),INDEX('Výpočty'!$G$4:$G$63,$J30),"")</f>
        <v/>
      </c>
      <c r="E30" s="112" t="str">
        <f t="array" ref="E30">IF(ISNUMBER($J30),INDEX('Výpočty'!M$4:M$63,$J30),"")</f>
        <v/>
      </c>
      <c r="F30" s="112" t="str">
        <f t="array" ref="F30">IF(ISNUMBER($J30),INDEX('Výpočty'!$N$4:$N$63,$J30),"")</f>
        <v/>
      </c>
      <c r="G30" s="112" t="str">
        <f t="array" ref="G30">IF(ISNUMBER($J30),INDEX('Výpočty'!$O$4:$O$63,$J30),"")</f>
        <v/>
      </c>
      <c r="H30" s="112" t="str">
        <f t="array" ref="H30">IF(ISNUMBER($J30),INDEX('Výpočty'!$P$4:$P$63,$J30),"")</f>
        <v/>
      </c>
      <c r="I30" s="105" t="str">
        <f t="array" ref="I30">IF(ISNUMBER($J30),INDEX('Výpočty'!I$4:I$63,$J30),"")</f>
        <v/>
      </c>
      <c r="J30" s="114" t="str">
        <f>'Výpočty'!AD94</f>
        <v>#NUM!</v>
      </c>
      <c r="K30" s="115"/>
      <c r="L30" s="96"/>
      <c r="M30" s="96"/>
      <c r="N30" s="96"/>
      <c r="O30" s="96"/>
      <c r="P30" s="96"/>
      <c r="Q30" s="96"/>
      <c r="R30" s="96"/>
      <c r="S30" s="96"/>
      <c r="T30" s="96"/>
    </row>
    <row r="31" ht="13.5" customHeight="1">
      <c r="A31" s="108">
        <v>28.0</v>
      </c>
      <c r="B31" s="110" t="str">
        <f t="array" ref="B31">IF(ISNUMBER($J31),INDEX(Registrace!$G$4:$G$63,$J31),"")</f>
        <v/>
      </c>
      <c r="C31" s="111" t="str">
        <f t="array" ref="C31">IF(ISNUMBER($J31),INDEX('Výpočty'!$F$4:$F$63,$J31),"")</f>
        <v/>
      </c>
      <c r="D31" s="111" t="str">
        <f t="array" ref="D31">IF(ISNUMBER($J31),INDEX('Výpočty'!$G$4:$G$63,$J31),"")</f>
        <v/>
      </c>
      <c r="E31" s="112" t="str">
        <f t="array" ref="E31">IF(ISNUMBER($J31),INDEX('Výpočty'!M$4:M$63,$J31),"")</f>
        <v/>
      </c>
      <c r="F31" s="112" t="str">
        <f t="array" ref="F31">IF(ISNUMBER($J31),INDEX('Výpočty'!$N$4:$N$63,$J31),"")</f>
        <v/>
      </c>
      <c r="G31" s="112" t="str">
        <f t="array" ref="G31">IF(ISNUMBER($J31),INDEX('Výpočty'!$O$4:$O$63,$J31),"")</f>
        <v/>
      </c>
      <c r="H31" s="112" t="str">
        <f t="array" ref="H31">IF(ISNUMBER($J31),INDEX('Výpočty'!$P$4:$P$63,$J31),"")</f>
        <v/>
      </c>
      <c r="I31" s="116" t="str">
        <f t="array" ref="I31">IF(ISNUMBER($J31),INDEX('Výpočty'!I$4:I$63,$J31),"")</f>
        <v/>
      </c>
      <c r="J31" s="114" t="str">
        <f>'Výpočty'!AD95</f>
        <v>#NUM!</v>
      </c>
      <c r="K31" s="115"/>
      <c r="L31" s="96"/>
      <c r="M31" s="96"/>
      <c r="N31" s="96"/>
      <c r="O31" s="96"/>
      <c r="P31" s="96"/>
      <c r="Q31" s="96"/>
      <c r="R31" s="96"/>
      <c r="S31" s="96"/>
      <c r="T31" s="96"/>
    </row>
    <row r="32" ht="13.5" customHeight="1">
      <c r="A32" s="108">
        <v>29.0</v>
      </c>
      <c r="B32" s="110" t="str">
        <f t="array" ref="B32">IF(ISNUMBER($J32),INDEX(Registrace!$G$4:$G$63,$J32),"")</f>
        <v/>
      </c>
      <c r="C32" s="111" t="str">
        <f t="array" ref="C32">IF(ISNUMBER($J32),INDEX('Výpočty'!$F$4:$F$63,$J32),"")</f>
        <v/>
      </c>
      <c r="D32" s="111" t="str">
        <f t="array" ref="D32">IF(ISNUMBER($J32),INDEX('Výpočty'!$G$4:$G$63,$J32),"")</f>
        <v/>
      </c>
      <c r="E32" s="112" t="str">
        <f t="array" ref="E32">IF(ISNUMBER($J32),INDEX('Výpočty'!M$4:M$63,$J32),"")</f>
        <v/>
      </c>
      <c r="F32" s="112" t="str">
        <f t="array" ref="F32">IF(ISNUMBER($J32),INDEX('Výpočty'!$N$4:$N$63,$J32),"")</f>
        <v/>
      </c>
      <c r="G32" s="112" t="str">
        <f t="array" ref="G32">IF(ISNUMBER($J32),INDEX('Výpočty'!$O$4:$O$63,$J32),"")</f>
        <v/>
      </c>
      <c r="H32" s="112" t="str">
        <f t="array" ref="H32">IF(ISNUMBER($J32),INDEX('Výpočty'!$P$4:$P$63,$J32),"")</f>
        <v/>
      </c>
      <c r="I32" s="116" t="str">
        <f t="array" ref="I32">IF(ISNUMBER($J32),INDEX('Výpočty'!I$4:I$63,$J32),"")</f>
        <v/>
      </c>
      <c r="J32" s="114" t="str">
        <f>'Výpočty'!AD96</f>
        <v>#NUM!</v>
      </c>
      <c r="K32" s="115"/>
      <c r="L32" s="96"/>
      <c r="M32" s="96"/>
      <c r="N32" s="96"/>
      <c r="O32" s="96"/>
      <c r="P32" s="96"/>
      <c r="Q32" s="96"/>
      <c r="R32" s="96"/>
      <c r="S32" s="96"/>
      <c r="T32" s="96"/>
    </row>
    <row r="33" ht="13.5" customHeight="1">
      <c r="A33" s="108">
        <v>30.0</v>
      </c>
      <c r="B33" s="110" t="str">
        <f t="array" ref="B33">IF(ISNUMBER($J33),INDEX(Registrace!$G$4:$G$63,$J33),"")</f>
        <v/>
      </c>
      <c r="C33" s="111" t="str">
        <f t="array" ref="C33">IF(ISNUMBER($J33),INDEX('Výpočty'!$F$4:$F$63,$J33),"")</f>
        <v/>
      </c>
      <c r="D33" s="111" t="str">
        <f t="array" ref="D33">IF(ISNUMBER($J33),INDEX('Výpočty'!$G$4:$G$63,$J33),"")</f>
        <v/>
      </c>
      <c r="E33" s="112" t="str">
        <f t="array" ref="E33">IF(ISNUMBER($J33),INDEX('Výpočty'!M$4:M$63,$J33),"")</f>
        <v/>
      </c>
      <c r="F33" s="112" t="str">
        <f t="array" ref="F33">IF(ISNUMBER($J33),INDEX('Výpočty'!$N$4:$N$63,$J33),"")</f>
        <v/>
      </c>
      <c r="G33" s="112" t="str">
        <f t="array" ref="G33">IF(ISNUMBER($J33),INDEX('Výpočty'!$O$4:$O$63,$J33),"")</f>
        <v/>
      </c>
      <c r="H33" s="112" t="str">
        <f t="array" ref="H33">IF(ISNUMBER($J33),INDEX('Výpočty'!$P$4:$P$63,$J33),"")</f>
        <v/>
      </c>
      <c r="I33" s="116" t="str">
        <f t="array" ref="I33">IF(ISNUMBER($J33),INDEX('Výpočty'!I$4:I$63,$J33),"")</f>
        <v/>
      </c>
      <c r="J33" s="114" t="str">
        <f>'Výpočty'!AD97</f>
        <v>#NUM!</v>
      </c>
      <c r="K33" s="115"/>
      <c r="L33" s="96"/>
      <c r="M33" s="96"/>
      <c r="N33" s="96"/>
      <c r="O33" s="96"/>
      <c r="P33" s="96"/>
      <c r="Q33" s="96"/>
      <c r="R33" s="96"/>
      <c r="S33" s="96"/>
      <c r="T33" s="96"/>
    </row>
    <row r="34" ht="13.5" customHeight="1">
      <c r="A34" s="108">
        <v>31.0</v>
      </c>
      <c r="B34" s="110" t="str">
        <f t="array" ref="B34">IF(ISNUMBER($J34),INDEX(Registrace!$G$4:$G$63,$J34),"")</f>
        <v/>
      </c>
      <c r="C34" s="111" t="str">
        <f t="array" ref="C34">IF(ISNUMBER($J34),INDEX('Výpočty'!$F$4:$F$63,$J34),"")</f>
        <v/>
      </c>
      <c r="D34" s="111" t="str">
        <f t="array" ref="D34">IF(ISNUMBER($J34),INDEX('Výpočty'!$G$4:$G$63,$J34),"")</f>
        <v/>
      </c>
      <c r="E34" s="112" t="str">
        <f t="array" ref="E34">IF(ISNUMBER($J34),INDEX('Výpočty'!M$4:M$63,$J34),"")</f>
        <v/>
      </c>
      <c r="F34" s="112" t="str">
        <f t="array" ref="F34">IF(ISNUMBER($J34),INDEX('Výpočty'!$N$4:$N$63,$J34),"")</f>
        <v/>
      </c>
      <c r="G34" s="112" t="str">
        <f t="array" ref="G34">IF(ISNUMBER($J34),INDEX('Výpočty'!$O$4:$O$63,$J34),"")</f>
        <v/>
      </c>
      <c r="H34" s="112" t="str">
        <f t="array" ref="H34">IF(ISNUMBER($J34),INDEX('Výpočty'!$P$4:$P$63,$J34),"")</f>
        <v/>
      </c>
      <c r="I34" s="105" t="str">
        <f t="array" ref="I34">IF(ISNUMBER($J34),INDEX('Výpočty'!I$4:I$63,$J34),"")</f>
        <v/>
      </c>
      <c r="J34" s="114" t="str">
        <f>'Výpočty'!AD98</f>
        <v>#NUM!</v>
      </c>
      <c r="K34" s="115"/>
      <c r="L34" s="96"/>
      <c r="M34" s="96"/>
      <c r="N34" s="96"/>
      <c r="O34" s="96"/>
      <c r="P34" s="96"/>
      <c r="Q34" s="96"/>
      <c r="R34" s="96"/>
      <c r="S34" s="96"/>
      <c r="T34" s="96"/>
    </row>
    <row r="35" ht="13.5" customHeight="1">
      <c r="A35" s="108">
        <v>32.0</v>
      </c>
      <c r="B35" s="110" t="str">
        <f t="array" ref="B35">IF(ISNUMBER($J35),INDEX(Registrace!$G$4:$G$63,$J35),"")</f>
        <v/>
      </c>
      <c r="C35" s="111" t="str">
        <f t="array" ref="C35">IF(ISNUMBER($J35),INDEX('Výpočty'!$F$4:$F$63,$J35),"")</f>
        <v/>
      </c>
      <c r="D35" s="111" t="str">
        <f t="array" ref="D35">IF(ISNUMBER($J35),INDEX('Výpočty'!$G$4:$G$63,$J35),"")</f>
        <v/>
      </c>
      <c r="E35" s="112" t="str">
        <f t="array" ref="E35">IF(ISNUMBER($J35),INDEX('Výpočty'!M$4:M$63,$J35),"")</f>
        <v/>
      </c>
      <c r="F35" s="112" t="str">
        <f t="array" ref="F35">IF(ISNUMBER($J35),INDEX('Výpočty'!$N$4:$N$63,$J35),"")</f>
        <v/>
      </c>
      <c r="G35" s="112" t="str">
        <f t="array" ref="G35">IF(ISNUMBER($J35),INDEX('Výpočty'!$O$4:$O$63,$J35),"")</f>
        <v/>
      </c>
      <c r="H35" s="112" t="str">
        <f t="array" ref="H35">IF(ISNUMBER($J35),INDEX('Výpočty'!$P$4:$P$63,$J35),"")</f>
        <v/>
      </c>
      <c r="I35" s="105" t="str">
        <f t="array" ref="I35">IF(ISNUMBER($J35),INDEX('Výpočty'!I$4:I$63,$J35),"")</f>
        <v/>
      </c>
      <c r="J35" s="114" t="str">
        <f>'Výpočty'!AD99</f>
        <v>#NUM!</v>
      </c>
      <c r="K35" s="115"/>
      <c r="L35" s="96"/>
      <c r="M35" s="96"/>
      <c r="N35" s="96"/>
      <c r="O35" s="96"/>
      <c r="P35" s="96"/>
      <c r="Q35" s="96"/>
      <c r="R35" s="96"/>
      <c r="S35" s="96"/>
      <c r="T35" s="96"/>
    </row>
    <row r="36" ht="13.5" customHeight="1">
      <c r="A36" s="108">
        <v>33.0</v>
      </c>
      <c r="B36" s="110" t="str">
        <f t="array" ref="B36">IF(ISNUMBER($J36),INDEX(Registrace!$G$4:$G$63,$J36),"")</f>
        <v/>
      </c>
      <c r="C36" s="111" t="str">
        <f t="array" ref="C36">IF(ISNUMBER($J36),INDEX('Výpočty'!$F$4:$F$63,$J36),"")</f>
        <v/>
      </c>
      <c r="D36" s="111" t="str">
        <f t="array" ref="D36">IF(ISNUMBER($J36),INDEX('Výpočty'!$G$4:$G$63,$J36),"")</f>
        <v/>
      </c>
      <c r="E36" s="112" t="str">
        <f t="array" ref="E36">IF(ISNUMBER($J36),INDEX('Výpočty'!M$4:M$63,$J36),"")</f>
        <v/>
      </c>
      <c r="F36" s="112" t="str">
        <f t="array" ref="F36">IF(ISNUMBER($J36),INDEX('Výpočty'!$N$4:$N$63,$J36),"")</f>
        <v/>
      </c>
      <c r="G36" s="112" t="str">
        <f t="array" ref="G36">IF(ISNUMBER($J36),INDEX('Výpočty'!$O$4:$O$63,$J36),"")</f>
        <v/>
      </c>
      <c r="H36" s="112" t="str">
        <f t="array" ref="H36">IF(ISNUMBER($J36),INDEX('Výpočty'!$P$4:$P$63,$J36),"")</f>
        <v/>
      </c>
      <c r="I36" s="105" t="str">
        <f t="array" ref="I36">IF(ISNUMBER($J36),INDEX('Výpočty'!I$4:I$63,$J36),"")</f>
        <v/>
      </c>
      <c r="J36" s="114" t="str">
        <f>'Výpočty'!AD100</f>
        <v>#NUM!</v>
      </c>
      <c r="K36" s="115"/>
      <c r="L36" s="96"/>
      <c r="M36" s="96"/>
      <c r="N36" s="96"/>
      <c r="O36" s="96"/>
      <c r="P36" s="96"/>
      <c r="Q36" s="96"/>
      <c r="R36" s="96"/>
      <c r="S36" s="96"/>
      <c r="T36" s="96"/>
    </row>
    <row r="37" ht="13.5" customHeight="1">
      <c r="A37" s="108">
        <v>34.0</v>
      </c>
      <c r="B37" s="110" t="str">
        <f t="array" ref="B37">IF(ISNUMBER($J37),INDEX(Registrace!$G$4:$G$63,$J37),"")</f>
        <v/>
      </c>
      <c r="C37" s="111" t="str">
        <f t="array" ref="C37">IF(ISNUMBER($J37),INDEX('Výpočty'!$F$4:$F$63,$J37),"")</f>
        <v/>
      </c>
      <c r="D37" s="111" t="str">
        <f t="array" ref="D37">IF(ISNUMBER($J37),INDEX('Výpočty'!$G$4:$G$63,$J37),"")</f>
        <v/>
      </c>
      <c r="E37" s="112" t="str">
        <f t="array" ref="E37">IF(ISNUMBER($J37),INDEX('Výpočty'!M$4:M$63,$J37),"")</f>
        <v/>
      </c>
      <c r="F37" s="112" t="str">
        <f t="array" ref="F37">IF(ISNUMBER($J37),INDEX('Výpočty'!$N$4:$N$63,$J37),"")</f>
        <v/>
      </c>
      <c r="G37" s="112" t="str">
        <f t="array" ref="G37">IF(ISNUMBER($J37),INDEX('Výpočty'!$O$4:$O$63,$J37),"")</f>
        <v/>
      </c>
      <c r="H37" s="112" t="str">
        <f t="array" ref="H37">IF(ISNUMBER($J37),INDEX('Výpočty'!$P$4:$P$63,$J37),"")</f>
        <v/>
      </c>
      <c r="I37" s="105" t="str">
        <f t="array" ref="I37">IF(ISNUMBER($J37),INDEX('Výpočty'!I$4:I$63,$J37),"")</f>
        <v/>
      </c>
      <c r="J37" s="114" t="str">
        <f>'Výpočty'!AD101</f>
        <v>#NUM!</v>
      </c>
      <c r="K37" s="115"/>
      <c r="L37" s="96"/>
      <c r="M37" s="96"/>
      <c r="N37" s="96"/>
      <c r="O37" s="96"/>
      <c r="P37" s="96"/>
      <c r="Q37" s="96"/>
      <c r="R37" s="96"/>
      <c r="S37" s="96"/>
      <c r="T37" s="96"/>
    </row>
    <row r="38" ht="13.5" customHeight="1">
      <c r="A38" s="108">
        <v>35.0</v>
      </c>
      <c r="B38" s="110" t="str">
        <f t="array" ref="B38">IF(ISNUMBER($J38),INDEX(Registrace!$G$4:$G$63,$J38),"")</f>
        <v/>
      </c>
      <c r="C38" s="111" t="str">
        <f t="array" ref="C38">IF(ISNUMBER($J38),INDEX('Výpočty'!$F$4:$F$63,$J38),"")</f>
        <v/>
      </c>
      <c r="D38" s="111" t="str">
        <f t="array" ref="D38">IF(ISNUMBER($J38),INDEX('Výpočty'!$G$4:$G$63,$J38),"")</f>
        <v/>
      </c>
      <c r="E38" s="112" t="str">
        <f t="array" ref="E38">IF(ISNUMBER($J38),INDEX('Výpočty'!M$4:M$63,$J38),"")</f>
        <v/>
      </c>
      <c r="F38" s="112" t="str">
        <f t="array" ref="F38">IF(ISNUMBER($J38),INDEX('Výpočty'!$N$4:$N$63,$J38),"")</f>
        <v/>
      </c>
      <c r="G38" s="112" t="str">
        <f t="array" ref="G38">IF(ISNUMBER($J38),INDEX('Výpočty'!$O$4:$O$63,$J38),"")</f>
        <v/>
      </c>
      <c r="H38" s="112" t="str">
        <f t="array" ref="H38">IF(ISNUMBER($J38),INDEX('Výpočty'!$P$4:$P$63,$J38),"")</f>
        <v/>
      </c>
      <c r="I38" s="116" t="str">
        <f t="array" ref="I38">IF(ISNUMBER($J38),INDEX('Výpočty'!I$4:I$63,$J38),"")</f>
        <v/>
      </c>
      <c r="J38" s="114" t="str">
        <f>'Výpočty'!AD102</f>
        <v>#NUM!</v>
      </c>
      <c r="K38" s="115"/>
      <c r="L38" s="96"/>
      <c r="M38" s="96"/>
      <c r="N38" s="96"/>
      <c r="O38" s="96"/>
      <c r="P38" s="96"/>
      <c r="Q38" s="96"/>
      <c r="R38" s="96"/>
      <c r="S38" s="96"/>
      <c r="T38" s="96"/>
    </row>
    <row r="39" ht="13.5" customHeight="1">
      <c r="A39" s="108">
        <v>36.0</v>
      </c>
      <c r="B39" s="110" t="str">
        <f t="array" ref="B39">IF(ISNUMBER($J39),INDEX(Registrace!$G$4:$G$63,$J39),"")</f>
        <v/>
      </c>
      <c r="C39" s="111" t="str">
        <f t="array" ref="C39">IF(ISNUMBER($J39),INDEX('Výpočty'!$F$4:$F$63,$J39),"")</f>
        <v/>
      </c>
      <c r="D39" s="111" t="str">
        <f t="array" ref="D39">IF(ISNUMBER($J39),INDEX('Výpočty'!$G$4:$G$63,$J39),"")</f>
        <v/>
      </c>
      <c r="E39" s="112" t="str">
        <f t="array" ref="E39">IF(ISNUMBER($J39),INDEX('Výpočty'!M$4:M$63,$J39),"")</f>
        <v/>
      </c>
      <c r="F39" s="112" t="str">
        <f t="array" ref="F39">IF(ISNUMBER($J39),INDEX('Výpočty'!$N$4:$N$63,$J39),"")</f>
        <v/>
      </c>
      <c r="G39" s="112" t="str">
        <f t="array" ref="G39">IF(ISNUMBER($J39),INDEX('Výpočty'!$O$4:$O$63,$J39),"")</f>
        <v/>
      </c>
      <c r="H39" s="112" t="str">
        <f t="array" ref="H39">IF(ISNUMBER($J39),INDEX('Výpočty'!$P$4:$P$63,$J39),"")</f>
        <v/>
      </c>
      <c r="I39" s="105" t="str">
        <f t="array" ref="I39">IF(ISNUMBER($J39),INDEX('Výpočty'!I$4:I$63,$J39),"")</f>
        <v/>
      </c>
      <c r="J39" s="114" t="str">
        <f>'Výpočty'!AD103</f>
        <v>#NUM!</v>
      </c>
      <c r="K39" s="115"/>
      <c r="L39" s="96"/>
      <c r="M39" s="96"/>
      <c r="N39" s="96"/>
      <c r="O39" s="96"/>
      <c r="P39" s="96"/>
      <c r="Q39" s="96"/>
      <c r="R39" s="96"/>
      <c r="S39" s="96"/>
      <c r="T39" s="96"/>
    </row>
    <row r="40" ht="13.5" customHeight="1">
      <c r="A40" s="108">
        <v>37.0</v>
      </c>
      <c r="B40" s="110" t="str">
        <f t="array" ref="B40">IF(ISNUMBER($J40),INDEX(Registrace!$G$4:$G$63,$J40),"")</f>
        <v/>
      </c>
      <c r="C40" s="111" t="str">
        <f t="array" ref="C40">IF(ISNUMBER($J40),INDEX('Výpočty'!$F$4:$F$63,$J40),"")</f>
        <v/>
      </c>
      <c r="D40" s="111" t="str">
        <f t="array" ref="D40">IF(ISNUMBER($J40),INDEX('Výpočty'!$G$4:$G$63,$J40),"")</f>
        <v/>
      </c>
      <c r="E40" s="112" t="str">
        <f t="array" ref="E40">IF(ISNUMBER($J40),INDEX('Výpočty'!M$4:M$63,$J40),"")</f>
        <v/>
      </c>
      <c r="F40" s="112" t="str">
        <f t="array" ref="F40">IF(ISNUMBER($J40),INDEX('Výpočty'!$N$4:$N$63,$J40),"")</f>
        <v/>
      </c>
      <c r="G40" s="112" t="str">
        <f t="array" ref="G40">IF(ISNUMBER($J40),INDEX('Výpočty'!$O$4:$O$63,$J40),"")</f>
        <v/>
      </c>
      <c r="H40" s="112" t="str">
        <f t="array" ref="H40">IF(ISNUMBER($J40),INDEX('Výpočty'!$P$4:$P$63,$J40),"")</f>
        <v/>
      </c>
      <c r="I40" s="116" t="str">
        <f t="array" ref="I40">IF(ISNUMBER($J40),INDEX('Výpočty'!I$4:I$63,$J40),"")</f>
        <v/>
      </c>
      <c r="J40" s="114" t="str">
        <f>'Výpočty'!AD104</f>
        <v>#NUM!</v>
      </c>
      <c r="K40" s="115"/>
      <c r="L40" s="96"/>
      <c r="M40" s="96"/>
      <c r="N40" s="96"/>
      <c r="O40" s="96"/>
      <c r="P40" s="96"/>
      <c r="Q40" s="96"/>
      <c r="R40" s="96"/>
      <c r="S40" s="96"/>
      <c r="T40" s="96"/>
    </row>
    <row r="41" ht="13.5" customHeight="1">
      <c r="A41" s="108">
        <v>38.0</v>
      </c>
      <c r="B41" s="110" t="str">
        <f t="array" ref="B41">IF(ISNUMBER($J41),INDEX(Registrace!$G$4:$G$63,$J41),"")</f>
        <v/>
      </c>
      <c r="C41" s="111" t="str">
        <f t="array" ref="C41">IF(ISNUMBER($J41),INDEX('Výpočty'!$F$4:$F$63,$J41),"")</f>
        <v/>
      </c>
      <c r="D41" s="111" t="str">
        <f t="array" ref="D41">IF(ISNUMBER($J41),INDEX('Výpočty'!$G$4:$G$63,$J41),"")</f>
        <v/>
      </c>
      <c r="E41" s="112" t="str">
        <f t="array" ref="E41">IF(ISNUMBER($J41),INDEX('Výpočty'!M$4:M$63,$J41),"")</f>
        <v/>
      </c>
      <c r="F41" s="112" t="str">
        <f t="array" ref="F41">IF(ISNUMBER($J41),INDEX('Výpočty'!$N$4:$N$63,$J41),"")</f>
        <v/>
      </c>
      <c r="G41" s="112" t="str">
        <f t="array" ref="G41">IF(ISNUMBER($J41),INDEX('Výpočty'!$O$4:$O$63,$J41),"")</f>
        <v/>
      </c>
      <c r="H41" s="112" t="str">
        <f t="array" ref="H41">IF(ISNUMBER($J41),INDEX('Výpočty'!$P$4:$P$63,$J41),"")</f>
        <v/>
      </c>
      <c r="I41" s="116" t="str">
        <f t="array" ref="I41">IF(ISNUMBER($J41),INDEX('Výpočty'!I$4:I$63,$J41),"")</f>
        <v/>
      </c>
      <c r="J41" s="114" t="str">
        <f>'Výpočty'!AD105</f>
        <v>#NUM!</v>
      </c>
      <c r="K41" s="115"/>
      <c r="L41" s="96"/>
      <c r="M41" s="96"/>
      <c r="N41" s="96"/>
      <c r="O41" s="96"/>
      <c r="P41" s="96"/>
      <c r="Q41" s="96"/>
      <c r="R41" s="96"/>
      <c r="S41" s="96"/>
      <c r="T41" s="96"/>
    </row>
    <row r="42" ht="13.5" customHeight="1">
      <c r="A42" s="108">
        <v>39.0</v>
      </c>
      <c r="B42" s="110" t="str">
        <f t="array" ref="B42">IF(ISNUMBER($J42),INDEX(Registrace!$G$4:$G$63,$J42),"")</f>
        <v/>
      </c>
      <c r="C42" s="111" t="str">
        <f t="array" ref="C42">IF(ISNUMBER($J42),INDEX('Výpočty'!$F$4:$F$63,$J42),"")</f>
        <v/>
      </c>
      <c r="D42" s="111" t="str">
        <f t="array" ref="D42">IF(ISNUMBER($J42),INDEX('Výpočty'!$G$4:$G$63,$J42),"")</f>
        <v/>
      </c>
      <c r="E42" s="112" t="str">
        <f t="array" ref="E42">IF(ISNUMBER($J42),INDEX('Výpočty'!M$4:M$63,$J42),"")</f>
        <v/>
      </c>
      <c r="F42" s="112" t="str">
        <f t="array" ref="F42">IF(ISNUMBER($J42),INDEX('Výpočty'!$N$4:$N$63,$J42),"")</f>
        <v/>
      </c>
      <c r="G42" s="112" t="str">
        <f t="array" ref="G42">IF(ISNUMBER($J42),INDEX('Výpočty'!$O$4:$O$63,$J42),"")</f>
        <v/>
      </c>
      <c r="H42" s="112" t="str">
        <f t="array" ref="H42">IF(ISNUMBER($J42),INDEX('Výpočty'!$P$4:$P$63,$J42),"")</f>
        <v/>
      </c>
      <c r="I42" s="116" t="str">
        <f t="array" ref="I42">IF(ISNUMBER($J42),INDEX('Výpočty'!I$4:I$63,$J42),"")</f>
        <v/>
      </c>
      <c r="J42" s="114" t="str">
        <f>'Výpočty'!AD106</f>
        <v>#NUM!</v>
      </c>
      <c r="K42" s="115"/>
      <c r="L42" s="96"/>
      <c r="M42" s="96"/>
      <c r="N42" s="96"/>
      <c r="O42" s="96"/>
      <c r="P42" s="96"/>
      <c r="Q42" s="96"/>
      <c r="R42" s="96"/>
      <c r="S42" s="96"/>
      <c r="T42" s="96"/>
    </row>
    <row r="43" ht="13.5" customHeight="1">
      <c r="A43" s="108">
        <v>40.0</v>
      </c>
      <c r="B43" s="110" t="str">
        <f t="array" ref="B43">IF(ISNUMBER($J43),INDEX(Registrace!$G$4:$G$63,$J43),"")</f>
        <v/>
      </c>
      <c r="C43" s="111" t="str">
        <f t="array" ref="C43">IF(ISNUMBER($J43),INDEX('Výpočty'!$F$4:$F$63,$J43),"")</f>
        <v/>
      </c>
      <c r="D43" s="111" t="str">
        <f t="array" ref="D43">IF(ISNUMBER($J43),INDEX('Výpočty'!$G$4:$G$63,$J43),"")</f>
        <v/>
      </c>
      <c r="E43" s="112" t="str">
        <f t="array" ref="E43">IF(ISNUMBER($J43),INDEX('Výpočty'!M$4:M$63,$J43),"")</f>
        <v/>
      </c>
      <c r="F43" s="112" t="str">
        <f t="array" ref="F43">IF(ISNUMBER($J43),INDEX('Výpočty'!$N$4:$N$63,$J43),"")</f>
        <v/>
      </c>
      <c r="G43" s="112" t="str">
        <f t="array" ref="G43">IF(ISNUMBER($J43),INDEX('Výpočty'!$O$4:$O$63,$J43),"")</f>
        <v/>
      </c>
      <c r="H43" s="112" t="str">
        <f t="array" ref="H43">IF(ISNUMBER($J43),INDEX('Výpočty'!$P$4:$P$63,$J43),"")</f>
        <v/>
      </c>
      <c r="I43" s="116" t="str">
        <f t="array" ref="I43">IF(ISNUMBER($J43),INDEX('Výpočty'!I$4:I$63,$J43),"")</f>
        <v/>
      </c>
      <c r="J43" s="114" t="str">
        <f>'Výpočty'!AD107</f>
        <v>#NUM!</v>
      </c>
      <c r="K43" s="115"/>
      <c r="L43" s="96"/>
      <c r="M43" s="96"/>
      <c r="N43" s="96"/>
      <c r="O43" s="96"/>
      <c r="P43" s="96"/>
      <c r="Q43" s="96"/>
      <c r="R43" s="96"/>
      <c r="S43" s="96"/>
      <c r="T43" s="96"/>
    </row>
    <row r="44" ht="13.5" customHeight="1">
      <c r="A44" s="108">
        <v>41.0</v>
      </c>
      <c r="B44" s="110" t="str">
        <f t="array" ref="B44">IF(ISNUMBER($J44),INDEX(Registrace!$G$4:$G$63,$J44),"")</f>
        <v/>
      </c>
      <c r="C44" s="111" t="str">
        <f t="array" ref="C44">IF(ISNUMBER($J44),INDEX('Výpočty'!$F$4:$F$63,$J44),"")</f>
        <v/>
      </c>
      <c r="D44" s="111" t="str">
        <f t="array" ref="D44">IF(ISNUMBER($J44),INDEX('Výpočty'!$G$4:$G$63,$J44),"")</f>
        <v/>
      </c>
      <c r="E44" s="112" t="str">
        <f t="array" ref="E44">IF(ISNUMBER($J44),INDEX('Výpočty'!M$4:M$63,$J44),"")</f>
        <v/>
      </c>
      <c r="F44" s="112" t="str">
        <f t="array" ref="F44">IF(ISNUMBER($J44),INDEX('Výpočty'!$N$4:$N$63,$J44),"")</f>
        <v/>
      </c>
      <c r="G44" s="112" t="str">
        <f t="array" ref="G44">IF(ISNUMBER($J44),INDEX('Výpočty'!$O$4:$O$63,$J44),"")</f>
        <v/>
      </c>
      <c r="H44" s="112" t="str">
        <f t="array" ref="H44">IF(ISNUMBER($J44),INDEX('Výpočty'!$P$4:$P$63,$J44),"")</f>
        <v/>
      </c>
      <c r="I44" s="116" t="str">
        <f t="array" ref="I44">IF(ISNUMBER($J44),INDEX('Výpočty'!I$4:I$63,$J44),"")</f>
        <v/>
      </c>
      <c r="J44" s="114" t="str">
        <f>'Výpočty'!AD108</f>
        <v>#NUM!</v>
      </c>
      <c r="K44" s="115"/>
      <c r="L44" s="96"/>
      <c r="M44" s="96"/>
      <c r="N44" s="96"/>
      <c r="O44" s="96"/>
      <c r="P44" s="96"/>
      <c r="Q44" s="96"/>
      <c r="R44" s="96"/>
      <c r="S44" s="96"/>
      <c r="T44" s="96"/>
    </row>
    <row r="45" ht="13.5" customHeight="1">
      <c r="A45" s="108">
        <v>42.0</v>
      </c>
      <c r="B45" s="110" t="str">
        <f t="array" ref="B45">IF(ISNUMBER($J45),INDEX(Registrace!$G$4:$G$63,$J45),"")</f>
        <v/>
      </c>
      <c r="C45" s="111" t="str">
        <f t="array" ref="C45">IF(ISNUMBER($J45),INDEX('Výpočty'!$F$4:$F$63,$J45),"")</f>
        <v/>
      </c>
      <c r="D45" s="111" t="str">
        <f t="array" ref="D45">IF(ISNUMBER($J45),INDEX('Výpočty'!$G$4:$G$63,$J45),"")</f>
        <v/>
      </c>
      <c r="E45" s="112" t="str">
        <f t="array" ref="E45">IF(ISNUMBER($J45),INDEX('Výpočty'!M$4:M$63,$J45),"")</f>
        <v/>
      </c>
      <c r="F45" s="112" t="str">
        <f t="array" ref="F45">IF(ISNUMBER($J45),INDEX('Výpočty'!$N$4:$N$63,$J45),"")</f>
        <v/>
      </c>
      <c r="G45" s="112" t="str">
        <f t="array" ref="G45">IF(ISNUMBER($J45),INDEX('Výpočty'!$O$4:$O$63,$J45),"")</f>
        <v/>
      </c>
      <c r="H45" s="112" t="str">
        <f t="array" ref="H45">IF(ISNUMBER($J45),INDEX('Výpočty'!$P$4:$P$63,$J45),"")</f>
        <v/>
      </c>
      <c r="I45" s="105" t="str">
        <f t="array" ref="I45">IF(ISNUMBER($J45),INDEX('Výpočty'!I$4:I$63,$J45),"")</f>
        <v/>
      </c>
      <c r="J45" s="114" t="str">
        <f>'Výpočty'!AD109</f>
        <v>#NUM!</v>
      </c>
      <c r="K45" s="115"/>
      <c r="L45" s="96"/>
      <c r="M45" s="96"/>
      <c r="N45" s="96"/>
      <c r="O45" s="96"/>
      <c r="P45" s="96"/>
      <c r="Q45" s="96"/>
      <c r="R45" s="96"/>
      <c r="S45" s="96"/>
      <c r="T45" s="96"/>
    </row>
    <row r="46" ht="13.5" customHeight="1">
      <c r="A46" s="108">
        <v>43.0</v>
      </c>
      <c r="B46" s="110" t="str">
        <f t="array" ref="B46">IF(ISNUMBER($J46),INDEX(Registrace!$G$4:$G$63,$J46),"")</f>
        <v/>
      </c>
      <c r="C46" s="111" t="str">
        <f t="array" ref="C46">IF(ISNUMBER($J46),INDEX('Výpočty'!$F$4:$F$63,$J46),"")</f>
        <v/>
      </c>
      <c r="D46" s="111" t="str">
        <f t="array" ref="D46">IF(ISNUMBER($J46),INDEX('Výpočty'!$G$4:$G$63,$J46),"")</f>
        <v/>
      </c>
      <c r="E46" s="112" t="str">
        <f t="array" ref="E46">IF(ISNUMBER($J46),INDEX('Výpočty'!M$4:M$63,$J46),"")</f>
        <v/>
      </c>
      <c r="F46" s="112" t="str">
        <f t="array" ref="F46">IF(ISNUMBER($J46),INDEX('Výpočty'!$N$4:$N$63,$J46),"")</f>
        <v/>
      </c>
      <c r="G46" s="112" t="str">
        <f t="array" ref="G46">IF(ISNUMBER($J46),INDEX('Výpočty'!$O$4:$O$63,$J46),"")</f>
        <v/>
      </c>
      <c r="H46" s="112" t="str">
        <f t="array" ref="H46">IF(ISNUMBER($J46),INDEX('Výpočty'!$P$4:$P$63,$J46),"")</f>
        <v/>
      </c>
      <c r="I46" s="105" t="str">
        <f t="array" ref="I46">IF(ISNUMBER($J46),INDEX('Výpočty'!I$4:I$63,$J46),"")</f>
        <v/>
      </c>
      <c r="J46" s="114" t="str">
        <f>'Výpočty'!AD110</f>
        <v>#NUM!</v>
      </c>
      <c r="K46" s="115"/>
      <c r="L46" s="96"/>
      <c r="M46" s="96"/>
      <c r="N46" s="96"/>
      <c r="O46" s="96"/>
      <c r="P46" s="96"/>
      <c r="Q46" s="96"/>
      <c r="R46" s="96"/>
      <c r="S46" s="96"/>
      <c r="T46" s="96"/>
    </row>
    <row r="47" ht="13.5" customHeight="1">
      <c r="A47" s="108">
        <v>44.0</v>
      </c>
      <c r="B47" s="110" t="str">
        <f t="array" ref="B47">IF(ISNUMBER($J47),INDEX(Registrace!$G$4:$G$63,$J47),"")</f>
        <v/>
      </c>
      <c r="C47" s="111" t="str">
        <f t="array" ref="C47">IF(ISNUMBER($J47),INDEX('Výpočty'!$F$4:$F$63,$J47),"")</f>
        <v/>
      </c>
      <c r="D47" s="111" t="str">
        <f t="array" ref="D47">IF(ISNUMBER($J47),INDEX('Výpočty'!$G$4:$G$63,$J47),"")</f>
        <v/>
      </c>
      <c r="E47" s="112" t="str">
        <f t="array" ref="E47">IF(ISNUMBER($J47),INDEX('Výpočty'!M$4:M$63,$J47),"")</f>
        <v/>
      </c>
      <c r="F47" s="112" t="str">
        <f t="array" ref="F47">IF(ISNUMBER($J47),INDEX('Výpočty'!$N$4:$N$63,$J47),"")</f>
        <v/>
      </c>
      <c r="G47" s="112" t="str">
        <f t="array" ref="G47">IF(ISNUMBER($J47),INDEX('Výpočty'!$O$4:$O$63,$J47),"")</f>
        <v/>
      </c>
      <c r="H47" s="112" t="str">
        <f t="array" ref="H47">IF(ISNUMBER($J47),INDEX('Výpočty'!$P$4:$P$63,$J47),"")</f>
        <v/>
      </c>
      <c r="I47" s="116" t="str">
        <f t="array" ref="I47">IF(ISNUMBER($J47),INDEX('Výpočty'!I$4:I$63,$J47),"")</f>
        <v/>
      </c>
      <c r="J47" s="114" t="str">
        <f>'Výpočty'!AD111</f>
        <v>#NUM!</v>
      </c>
      <c r="K47" s="115"/>
      <c r="L47" s="96"/>
      <c r="M47" s="96"/>
      <c r="N47" s="96"/>
      <c r="O47" s="96"/>
      <c r="P47" s="96"/>
      <c r="Q47" s="96"/>
      <c r="R47" s="96"/>
      <c r="S47" s="96"/>
      <c r="T47" s="96"/>
    </row>
    <row r="48" ht="13.5" customHeight="1">
      <c r="A48" s="108">
        <v>45.0</v>
      </c>
      <c r="B48" s="110" t="str">
        <f t="array" ref="B48">IF(ISNUMBER($J48),INDEX(Registrace!$G$4:$G$63,$J48),"")</f>
        <v/>
      </c>
      <c r="C48" s="111" t="str">
        <f t="array" ref="C48">IF(ISNUMBER($J48),INDEX('Výpočty'!$F$4:$F$63,$J48),"")</f>
        <v/>
      </c>
      <c r="D48" s="111" t="str">
        <f t="array" ref="D48">IF(ISNUMBER($J48),INDEX('Výpočty'!$G$4:$G$63,$J48),"")</f>
        <v/>
      </c>
      <c r="E48" s="112" t="str">
        <f t="array" ref="E48">IF(ISNUMBER($J48),INDEX('Výpočty'!M$4:M$63,$J48),"")</f>
        <v/>
      </c>
      <c r="F48" s="112" t="str">
        <f t="array" ref="F48">IF(ISNUMBER($J48),INDEX('Výpočty'!$N$4:$N$63,$J48),"")</f>
        <v/>
      </c>
      <c r="G48" s="112" t="str">
        <f t="array" ref="G48">IF(ISNUMBER($J48),INDEX('Výpočty'!$O$4:$O$63,$J48),"")</f>
        <v/>
      </c>
      <c r="H48" s="112" t="str">
        <f t="array" ref="H48">IF(ISNUMBER($J48),INDEX('Výpočty'!$P$4:$P$63,$J48),"")</f>
        <v/>
      </c>
      <c r="I48" s="105" t="str">
        <f t="array" ref="I48">IF(ISNUMBER($J48),INDEX('Výpočty'!I$4:I$63,$J48),"")</f>
        <v/>
      </c>
      <c r="J48" s="114" t="str">
        <f>'Výpočty'!AD112</f>
        <v>#NUM!</v>
      </c>
      <c r="K48" s="115"/>
      <c r="L48" s="96"/>
      <c r="M48" s="96"/>
      <c r="N48" s="96"/>
      <c r="O48" s="96"/>
      <c r="P48" s="96"/>
      <c r="Q48" s="96"/>
      <c r="R48" s="96"/>
      <c r="S48" s="96"/>
      <c r="T48" s="96"/>
    </row>
    <row r="49" ht="13.5" customHeight="1">
      <c r="A49" s="108">
        <v>46.0</v>
      </c>
      <c r="B49" s="110" t="str">
        <f t="array" ref="B49">IF(ISNUMBER($J49),INDEX(Registrace!$G$4:$G$63,$J49),"")</f>
        <v/>
      </c>
      <c r="C49" s="111" t="str">
        <f t="array" ref="C49">IF(ISNUMBER($J49),INDEX('Výpočty'!$F$4:$F$63,$J49),"")</f>
        <v/>
      </c>
      <c r="D49" s="111" t="str">
        <f t="array" ref="D49">IF(ISNUMBER($J49),INDEX('Výpočty'!$G$4:$G$63,$J49),"")</f>
        <v/>
      </c>
      <c r="E49" s="112" t="str">
        <f t="array" ref="E49">IF(ISNUMBER($J49),INDEX('Výpočty'!M$4:M$63,$J49),"")</f>
        <v/>
      </c>
      <c r="F49" s="112" t="str">
        <f t="array" ref="F49">IF(ISNUMBER($J49),INDEX('Výpočty'!$N$4:$N$63,$J49),"")</f>
        <v/>
      </c>
      <c r="G49" s="112" t="str">
        <f t="array" ref="G49">IF(ISNUMBER($J49),INDEX('Výpočty'!$O$4:$O$63,$J49),"")</f>
        <v/>
      </c>
      <c r="H49" s="112" t="str">
        <f t="array" ref="H49">IF(ISNUMBER($J49),INDEX('Výpočty'!$P$4:$P$63,$J49),"")</f>
        <v/>
      </c>
      <c r="I49" s="116" t="str">
        <f t="array" ref="I49">IF(ISNUMBER($J49),INDEX('Výpočty'!I$4:I$63,$J49),"")</f>
        <v/>
      </c>
      <c r="J49" s="114" t="str">
        <f>'Výpočty'!AD113</f>
        <v>#NUM!</v>
      </c>
      <c r="K49" s="115"/>
      <c r="L49" s="96"/>
      <c r="M49" s="96"/>
      <c r="N49" s="96"/>
      <c r="O49" s="96"/>
      <c r="P49" s="96"/>
      <c r="Q49" s="96"/>
      <c r="R49" s="96"/>
      <c r="S49" s="96"/>
      <c r="T49" s="96"/>
    </row>
    <row r="50" ht="13.5" customHeight="1">
      <c r="A50" s="108">
        <v>47.0</v>
      </c>
      <c r="B50" s="110" t="str">
        <f t="array" ref="B50">IF(ISNUMBER($J50),INDEX(Registrace!$G$4:$G$63,$J50),"")</f>
        <v/>
      </c>
      <c r="C50" s="111" t="str">
        <f t="array" ref="C50">IF(ISNUMBER($J50),INDEX('Výpočty'!$F$4:$F$63,$J50),"")</f>
        <v/>
      </c>
      <c r="D50" s="111" t="str">
        <f t="array" ref="D50">IF(ISNUMBER($J50),INDEX('Výpočty'!$G$4:$G$63,$J50),"")</f>
        <v/>
      </c>
      <c r="E50" s="112" t="str">
        <f t="array" ref="E50">IF(ISNUMBER($J50),INDEX('Výpočty'!M$4:M$63,$J50),"")</f>
        <v/>
      </c>
      <c r="F50" s="112" t="str">
        <f t="array" ref="F50">IF(ISNUMBER($J50),INDEX('Výpočty'!$N$4:$N$63,$J50),"")</f>
        <v/>
      </c>
      <c r="G50" s="112" t="str">
        <f t="array" ref="G50">IF(ISNUMBER($J50),INDEX('Výpočty'!$O$4:$O$63,$J50),"")</f>
        <v/>
      </c>
      <c r="H50" s="112" t="str">
        <f t="array" ref="H50">IF(ISNUMBER($J50),INDEX('Výpočty'!$P$4:$P$63,$J50),"")</f>
        <v/>
      </c>
      <c r="I50" s="105" t="str">
        <f t="array" ref="I50">IF(ISNUMBER($J50),INDEX('Výpočty'!I$4:I$63,$J50),"")</f>
        <v/>
      </c>
      <c r="J50" s="114" t="str">
        <f>'Výpočty'!AD114</f>
        <v>#NUM!</v>
      </c>
      <c r="K50" s="115"/>
      <c r="L50" s="96"/>
      <c r="M50" s="96"/>
      <c r="N50" s="96"/>
      <c r="O50" s="96"/>
      <c r="P50" s="96"/>
      <c r="Q50" s="96"/>
      <c r="R50" s="96"/>
      <c r="S50" s="96"/>
      <c r="T50" s="96"/>
    </row>
    <row r="51" ht="13.5" customHeight="1">
      <c r="A51" s="108">
        <v>48.0</v>
      </c>
      <c r="B51" s="110" t="str">
        <f t="array" ref="B51">IF(ISNUMBER($J51),INDEX(Registrace!$G$4:$G$63,$J51),"")</f>
        <v/>
      </c>
      <c r="C51" s="111" t="str">
        <f t="array" ref="C51">IF(ISNUMBER($J51),INDEX('Výpočty'!$F$4:$F$63,$J51),"")</f>
        <v/>
      </c>
      <c r="D51" s="111" t="str">
        <f t="array" ref="D51">IF(ISNUMBER($J51),INDEX('Výpočty'!$G$4:$G$63,$J51),"")</f>
        <v/>
      </c>
      <c r="E51" s="112" t="str">
        <f t="array" ref="E51">IF(ISNUMBER($J51),INDEX('Výpočty'!M$4:M$63,$J51),"")</f>
        <v/>
      </c>
      <c r="F51" s="112" t="str">
        <f t="array" ref="F51">IF(ISNUMBER($J51),INDEX('Výpočty'!$N$4:$N$63,$J51),"")</f>
        <v/>
      </c>
      <c r="G51" s="112" t="str">
        <f t="array" ref="G51">IF(ISNUMBER($J51),INDEX('Výpočty'!$O$4:$O$63,$J51),"")</f>
        <v/>
      </c>
      <c r="H51" s="112" t="str">
        <f t="array" ref="H51">IF(ISNUMBER($J51),INDEX('Výpočty'!$P$4:$P$63,$J51),"")</f>
        <v/>
      </c>
      <c r="I51" s="105" t="str">
        <f t="array" ref="I51">IF(ISNUMBER($J51),INDEX('Výpočty'!I$4:I$63,$J51),"")</f>
        <v/>
      </c>
      <c r="J51" s="114" t="str">
        <f>'Výpočty'!AD115</f>
        <v>#NUM!</v>
      </c>
      <c r="K51" s="115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O52" s="96"/>
    </row>
    <row r="53" ht="14.25" customHeight="1">
      <c r="O53" s="96"/>
    </row>
    <row r="54" ht="15.75" customHeight="1">
      <c r="O54" s="96"/>
    </row>
    <row r="55" ht="15.75" customHeight="1">
      <c r="O55" s="96"/>
    </row>
    <row r="56" ht="15.75" customHeight="1">
      <c r="O56" s="96"/>
    </row>
    <row r="57" ht="15.75" customHeight="1">
      <c r="O57" s="96"/>
    </row>
    <row r="58" ht="15.75" customHeight="1">
      <c r="O58" s="96"/>
    </row>
    <row r="59" ht="15.75" customHeight="1">
      <c r="O59" s="96"/>
    </row>
    <row r="60" ht="15.75" customHeight="1">
      <c r="O60" s="96"/>
    </row>
    <row r="61" ht="15.75" customHeight="1">
      <c r="O61" s="96"/>
    </row>
    <row r="62" ht="15.75" customHeight="1">
      <c r="O62" s="96"/>
    </row>
    <row r="63" ht="15.75" customHeight="1">
      <c r="O63" s="96"/>
    </row>
    <row r="64" ht="15.75" customHeight="1">
      <c r="O64" s="96"/>
    </row>
    <row r="65" ht="15.75" customHeight="1">
      <c r="O65" s="96"/>
    </row>
    <row r="66" ht="15.75" customHeight="1">
      <c r="O66" s="96"/>
    </row>
    <row r="67" ht="15.75" customHeight="1">
      <c r="O67" s="96"/>
    </row>
    <row r="68" ht="15.75" customHeight="1">
      <c r="O68" s="96"/>
    </row>
    <row r="69" ht="15.75" customHeight="1">
      <c r="O69" s="96"/>
    </row>
    <row r="70" ht="15.75" customHeight="1">
      <c r="O70" s="96"/>
    </row>
    <row r="71" ht="15.75" customHeight="1">
      <c r="O71" s="96"/>
    </row>
    <row r="72" ht="15.75" customHeight="1">
      <c r="O72" s="96"/>
    </row>
    <row r="73" ht="15.75" customHeight="1">
      <c r="O73" s="96"/>
    </row>
    <row r="74" ht="15.75" customHeight="1">
      <c r="O74" s="96"/>
    </row>
    <row r="75" ht="15.75" customHeight="1">
      <c r="O75" s="96"/>
    </row>
    <row r="76" ht="15.75" customHeight="1">
      <c r="O76" s="96"/>
    </row>
    <row r="77" ht="15.75" customHeight="1">
      <c r="O77" s="96"/>
    </row>
    <row r="78" ht="15.75" customHeight="1">
      <c r="O78" s="96"/>
    </row>
    <row r="79" ht="15.75" customHeight="1">
      <c r="O79" s="96"/>
    </row>
    <row r="80" ht="15.75" customHeight="1">
      <c r="O80" s="96"/>
    </row>
    <row r="81" ht="15.75" customHeight="1">
      <c r="O81" s="96"/>
    </row>
    <row r="82" ht="15.75" customHeight="1">
      <c r="O82" s="96"/>
    </row>
    <row r="83" ht="15.75" customHeight="1">
      <c r="O83" s="96"/>
    </row>
    <row r="84" ht="15.75" customHeight="1">
      <c r="O84" s="96"/>
    </row>
    <row r="85" ht="15.75" customHeight="1">
      <c r="O85" s="96"/>
    </row>
    <row r="86" ht="15.75" customHeight="1">
      <c r="O86" s="96"/>
    </row>
    <row r="87" ht="15.75" customHeight="1">
      <c r="O87" s="96"/>
    </row>
    <row r="88" ht="15.75" customHeight="1">
      <c r="O88" s="96"/>
    </row>
    <row r="89" ht="15.75" customHeight="1">
      <c r="O89" s="96"/>
    </row>
    <row r="90" ht="15.75" customHeight="1">
      <c r="O90" s="96"/>
    </row>
    <row r="91" ht="15.75" customHeight="1">
      <c r="O91" s="96"/>
    </row>
    <row r="92" ht="15.75" customHeight="1">
      <c r="O92" s="96"/>
    </row>
    <row r="93" ht="15.75" customHeight="1">
      <c r="O93" s="96"/>
    </row>
    <row r="94" ht="15.75" customHeight="1">
      <c r="O94" s="96"/>
    </row>
    <row r="95" ht="15.75" customHeight="1">
      <c r="O95" s="96"/>
    </row>
    <row r="96" ht="15.75" customHeight="1">
      <c r="O96" s="96"/>
    </row>
    <row r="97" ht="15.75" customHeight="1">
      <c r="O97" s="96"/>
    </row>
    <row r="98" ht="15.75" customHeight="1">
      <c r="O98" s="96"/>
    </row>
    <row r="99" ht="15.75" customHeight="1">
      <c r="O99" s="96"/>
    </row>
    <row r="100" ht="15.75" customHeight="1">
      <c r="O100" s="96"/>
    </row>
    <row r="101" ht="15.75" customHeight="1">
      <c r="O101" s="96"/>
    </row>
    <row r="102" ht="15.75" customHeight="1">
      <c r="O102" s="96"/>
    </row>
    <row r="103" ht="15.75" customHeight="1">
      <c r="O103" s="96"/>
    </row>
    <row r="104" ht="15.75" customHeight="1">
      <c r="O104" s="96"/>
    </row>
    <row r="105" ht="15.75" customHeight="1">
      <c r="O105" s="96"/>
    </row>
    <row r="106" ht="15.75" customHeight="1">
      <c r="O106" s="96"/>
    </row>
    <row r="107" ht="15.75" customHeight="1">
      <c r="O107" s="96"/>
    </row>
    <row r="108" ht="15.75" customHeight="1">
      <c r="O108" s="96"/>
    </row>
    <row r="109" ht="15.75" customHeight="1">
      <c r="O109" s="96"/>
    </row>
    <row r="110" ht="15.75" customHeight="1">
      <c r="O110" s="96"/>
    </row>
    <row r="111" ht="15.75" customHeight="1">
      <c r="O111" s="96"/>
    </row>
    <row r="112" ht="15.75" customHeight="1">
      <c r="O112" s="96"/>
    </row>
    <row r="113" ht="15.75" customHeight="1">
      <c r="O113" s="96"/>
    </row>
    <row r="114" ht="15.75" customHeight="1">
      <c r="O114" s="96"/>
    </row>
    <row r="115" ht="15.75" customHeight="1">
      <c r="O115" s="96"/>
    </row>
    <row r="116" ht="15.75" customHeight="1">
      <c r="O116" s="96"/>
    </row>
    <row r="117" ht="15.75" customHeight="1">
      <c r="O117" s="96"/>
    </row>
    <row r="118" ht="15.75" customHeight="1">
      <c r="O118" s="96"/>
    </row>
    <row r="119" ht="15.75" customHeight="1">
      <c r="O119" s="96"/>
    </row>
    <row r="120" ht="15.75" customHeight="1">
      <c r="O120" s="96"/>
    </row>
    <row r="121" ht="15.75" customHeight="1">
      <c r="O121" s="96"/>
    </row>
    <row r="122" ht="15.75" customHeight="1">
      <c r="O122" s="96"/>
    </row>
    <row r="123" ht="15.75" customHeight="1">
      <c r="O123" s="96"/>
    </row>
    <row r="124" ht="15.75" customHeight="1">
      <c r="O124" s="96"/>
    </row>
    <row r="125" ht="15.75" customHeight="1">
      <c r="O125" s="96"/>
    </row>
    <row r="126" ht="15.75" customHeight="1">
      <c r="O126" s="96"/>
    </row>
    <row r="127" ht="15.75" customHeight="1">
      <c r="O127" s="96"/>
    </row>
    <row r="128" ht="15.75" customHeight="1">
      <c r="O128" s="96"/>
    </row>
    <row r="129" ht="15.75" customHeight="1">
      <c r="O129" s="96"/>
    </row>
    <row r="130" ht="15.75" customHeight="1">
      <c r="O130" s="96"/>
    </row>
    <row r="131" ht="15.75" customHeight="1">
      <c r="O131" s="96"/>
    </row>
    <row r="132" ht="15.75" customHeight="1">
      <c r="O132" s="96"/>
    </row>
    <row r="133" ht="15.75" customHeight="1">
      <c r="O133" s="96"/>
    </row>
    <row r="134" ht="15.75" customHeight="1">
      <c r="O134" s="96"/>
    </row>
    <row r="135" ht="15.75" customHeight="1">
      <c r="O135" s="96"/>
    </row>
    <row r="136" ht="15.75" customHeight="1">
      <c r="O136" s="96"/>
    </row>
    <row r="137" ht="15.75" customHeight="1">
      <c r="O137" s="96"/>
    </row>
    <row r="138" ht="15.75" customHeight="1">
      <c r="O138" s="96"/>
    </row>
    <row r="139" ht="15.75" customHeight="1">
      <c r="O139" s="96"/>
    </row>
    <row r="140" ht="15.75" customHeight="1">
      <c r="O140" s="96"/>
    </row>
    <row r="141" ht="15.75" customHeight="1">
      <c r="O141" s="96"/>
    </row>
    <row r="142" ht="15.75" customHeight="1">
      <c r="O142" s="96"/>
    </row>
    <row r="143" ht="15.75" customHeight="1">
      <c r="O143" s="96"/>
    </row>
    <row r="144" ht="15.75" customHeight="1">
      <c r="O144" s="96"/>
    </row>
    <row r="145" ht="15.75" customHeight="1">
      <c r="O145" s="96"/>
    </row>
    <row r="146" ht="15.75" customHeight="1">
      <c r="O146" s="96"/>
    </row>
    <row r="147" ht="15.75" customHeight="1">
      <c r="O147" s="96"/>
    </row>
    <row r="148" ht="15.75" customHeight="1">
      <c r="O148" s="96"/>
    </row>
    <row r="149" ht="15.75" customHeight="1">
      <c r="O149" s="96"/>
    </row>
    <row r="150" ht="15.75" customHeight="1">
      <c r="O150" s="96"/>
    </row>
    <row r="151" ht="15.75" customHeight="1">
      <c r="O151" s="96"/>
    </row>
    <row r="152" ht="15.75" customHeight="1">
      <c r="O152" s="96"/>
    </row>
    <row r="153" ht="15.75" customHeight="1">
      <c r="O153" s="96"/>
    </row>
    <row r="154" ht="15.75" customHeight="1">
      <c r="O154" s="96"/>
    </row>
    <row r="155" ht="15.75" customHeight="1">
      <c r="O155" s="96"/>
    </row>
    <row r="156" ht="15.75" customHeight="1">
      <c r="O156" s="96"/>
    </row>
    <row r="157" ht="15.75" customHeight="1">
      <c r="O157" s="96"/>
    </row>
    <row r="158" ht="15.75" customHeight="1">
      <c r="O158" s="96"/>
    </row>
    <row r="159" ht="15.75" customHeight="1">
      <c r="O159" s="96"/>
    </row>
    <row r="160" ht="15.75" customHeight="1">
      <c r="O160" s="96"/>
    </row>
    <row r="161" ht="15.75" customHeight="1">
      <c r="O161" s="96"/>
    </row>
    <row r="162" ht="15.75" customHeight="1">
      <c r="O162" s="96"/>
    </row>
    <row r="163" ht="15.75" customHeight="1">
      <c r="O163" s="96"/>
    </row>
    <row r="164" ht="15.75" customHeight="1">
      <c r="O164" s="96"/>
    </row>
    <row r="165" ht="15.75" customHeight="1">
      <c r="O165" s="96"/>
    </row>
    <row r="166" ht="15.75" customHeight="1">
      <c r="O166" s="96"/>
    </row>
    <row r="167" ht="15.75" customHeight="1">
      <c r="O167" s="96"/>
    </row>
    <row r="168" ht="15.75" customHeight="1">
      <c r="O168" s="96"/>
    </row>
    <row r="169" ht="15.75" customHeight="1">
      <c r="O169" s="96"/>
    </row>
    <row r="170" ht="15.75" customHeight="1">
      <c r="O170" s="96"/>
    </row>
    <row r="171" ht="15.75" customHeight="1">
      <c r="O171" s="96"/>
    </row>
    <row r="172" ht="15.75" customHeight="1">
      <c r="O172" s="96"/>
    </row>
    <row r="173" ht="15.75" customHeight="1">
      <c r="O173" s="96"/>
    </row>
    <row r="174" ht="15.75" customHeight="1">
      <c r="O174" s="96"/>
    </row>
    <row r="175" ht="15.75" customHeight="1">
      <c r="O175" s="96"/>
    </row>
    <row r="176" ht="15.75" customHeight="1">
      <c r="O176" s="96"/>
    </row>
    <row r="177" ht="15.75" customHeight="1">
      <c r="O177" s="96"/>
    </row>
    <row r="178" ht="15.75" customHeight="1">
      <c r="O178" s="96"/>
    </row>
    <row r="179" ht="15.75" customHeight="1">
      <c r="O179" s="96"/>
    </row>
    <row r="180" ht="15.75" customHeight="1">
      <c r="O180" s="96"/>
    </row>
    <row r="181" ht="15.75" customHeight="1">
      <c r="O181" s="96"/>
    </row>
    <row r="182" ht="15.75" customHeight="1">
      <c r="O182" s="96"/>
    </row>
    <row r="183" ht="15.75" customHeight="1">
      <c r="O183" s="96"/>
    </row>
    <row r="184" ht="15.75" customHeight="1">
      <c r="O184" s="96"/>
    </row>
    <row r="185" ht="15.75" customHeight="1">
      <c r="O185" s="96"/>
    </row>
    <row r="186" ht="15.75" customHeight="1">
      <c r="O186" s="96"/>
    </row>
    <row r="187" ht="15.75" customHeight="1">
      <c r="O187" s="96"/>
    </row>
    <row r="188" ht="15.75" customHeight="1">
      <c r="O188" s="96"/>
    </row>
    <row r="189" ht="15.75" customHeight="1">
      <c r="O189" s="96"/>
    </row>
    <row r="190" ht="15.75" customHeight="1">
      <c r="O190" s="96"/>
    </row>
    <row r="191" ht="15.75" customHeight="1">
      <c r="O191" s="96"/>
    </row>
    <row r="192" ht="15.75" customHeight="1">
      <c r="O192" s="96"/>
    </row>
    <row r="193" ht="15.75" customHeight="1">
      <c r="O193" s="96"/>
    </row>
    <row r="194" ht="15.75" customHeight="1">
      <c r="O194" s="96"/>
    </row>
    <row r="195" ht="15.75" customHeight="1">
      <c r="O195" s="96"/>
    </row>
    <row r="196" ht="15.75" customHeight="1">
      <c r="O196" s="96"/>
    </row>
    <row r="197" ht="15.75" customHeight="1">
      <c r="O197" s="96"/>
    </row>
    <row r="198" ht="15.75" customHeight="1">
      <c r="O198" s="96"/>
    </row>
    <row r="199" ht="15.75" customHeight="1">
      <c r="O199" s="96"/>
    </row>
    <row r="200" ht="15.75" customHeight="1">
      <c r="O200" s="96"/>
    </row>
    <row r="201" ht="15.75" customHeight="1">
      <c r="O201" s="96"/>
    </row>
    <row r="202" ht="15.75" customHeight="1">
      <c r="O202" s="96"/>
    </row>
    <row r="203" ht="15.75" customHeight="1">
      <c r="O203" s="96"/>
    </row>
    <row r="204" ht="15.75" customHeight="1">
      <c r="O204" s="96"/>
    </row>
    <row r="205" ht="15.75" customHeight="1">
      <c r="O205" s="96"/>
    </row>
    <row r="206" ht="15.75" customHeight="1">
      <c r="O206" s="96"/>
    </row>
    <row r="207" ht="15.75" customHeight="1">
      <c r="O207" s="96"/>
    </row>
    <row r="208" ht="15.75" customHeight="1">
      <c r="O208" s="96"/>
    </row>
    <row r="209" ht="15.75" customHeight="1">
      <c r="O209" s="96"/>
    </row>
    <row r="210" ht="15.75" customHeight="1">
      <c r="O210" s="96"/>
    </row>
    <row r="211" ht="15.75" customHeight="1">
      <c r="O211" s="96"/>
    </row>
    <row r="212" ht="15.75" customHeight="1">
      <c r="O212" s="96"/>
    </row>
    <row r="213" ht="15.75" customHeight="1">
      <c r="O213" s="96"/>
    </row>
    <row r="214" ht="15.75" customHeight="1">
      <c r="O214" s="96"/>
    </row>
    <row r="215" ht="15.75" customHeight="1">
      <c r="O215" s="96"/>
    </row>
    <row r="216" ht="15.75" customHeight="1">
      <c r="O216" s="96"/>
    </row>
    <row r="217" ht="15.75" customHeight="1">
      <c r="O217" s="96"/>
    </row>
    <row r="218" ht="15.75" customHeight="1">
      <c r="O218" s="96"/>
    </row>
    <row r="219" ht="15.75" customHeight="1">
      <c r="O219" s="96"/>
    </row>
    <row r="220" ht="15.75" customHeight="1">
      <c r="O220" s="96"/>
    </row>
    <row r="221" ht="15.75" customHeight="1">
      <c r="O221" s="96"/>
    </row>
    <row r="222" ht="15.75" customHeight="1">
      <c r="O222" s="96"/>
    </row>
    <row r="223" ht="15.75" customHeight="1">
      <c r="O223" s="96"/>
    </row>
    <row r="224" ht="15.75" customHeight="1">
      <c r="O224" s="96"/>
    </row>
    <row r="225" ht="15.75" customHeight="1">
      <c r="O225" s="96"/>
    </row>
    <row r="226" ht="15.75" customHeight="1">
      <c r="O226" s="96"/>
    </row>
    <row r="227" ht="15.75" customHeight="1">
      <c r="O227" s="96"/>
    </row>
    <row r="228" ht="15.75" customHeight="1">
      <c r="O228" s="96"/>
    </row>
    <row r="229" ht="15.75" customHeight="1">
      <c r="O229" s="96"/>
    </row>
    <row r="230" ht="15.75" customHeight="1">
      <c r="O230" s="96"/>
    </row>
    <row r="231" ht="15.75" customHeight="1">
      <c r="O231" s="96"/>
    </row>
    <row r="232" ht="15.75" customHeight="1">
      <c r="O232" s="96"/>
    </row>
    <row r="233" ht="15.75" customHeight="1">
      <c r="O233" s="96"/>
    </row>
    <row r="234" ht="15.75" customHeight="1">
      <c r="O234" s="96"/>
    </row>
    <row r="235" ht="15.75" customHeight="1">
      <c r="O235" s="96"/>
    </row>
    <row r="236" ht="15.75" customHeight="1">
      <c r="O236" s="96"/>
    </row>
    <row r="237" ht="15.75" customHeight="1">
      <c r="O237" s="96"/>
    </row>
    <row r="238" ht="15.75" customHeight="1">
      <c r="O238" s="96"/>
    </row>
    <row r="239" ht="15.75" customHeight="1">
      <c r="O239" s="96"/>
    </row>
    <row r="240" ht="15.75" customHeight="1">
      <c r="O240" s="96"/>
    </row>
    <row r="241" ht="15.75" customHeight="1">
      <c r="O241" s="96"/>
    </row>
    <row r="242" ht="15.75" customHeight="1">
      <c r="O242" s="96"/>
    </row>
    <row r="243" ht="15.75" customHeight="1">
      <c r="O243" s="96"/>
    </row>
    <row r="244" ht="15.75" customHeight="1">
      <c r="O244" s="96"/>
    </row>
    <row r="245" ht="15.75" customHeight="1">
      <c r="O245" s="96"/>
    </row>
    <row r="246" ht="15.75" customHeight="1">
      <c r="O246" s="96"/>
    </row>
    <row r="247" ht="15.75" customHeight="1">
      <c r="O247" s="96"/>
    </row>
    <row r="248" ht="15.75" customHeight="1">
      <c r="O248" s="96"/>
    </row>
    <row r="249" ht="15.75" customHeight="1">
      <c r="O249" s="96"/>
    </row>
    <row r="250" ht="15.75" customHeight="1">
      <c r="O250" s="96"/>
    </row>
    <row r="251" ht="15.75" customHeight="1">
      <c r="O251" s="96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J1"/>
    <mergeCell ref="A2:J2"/>
    <mergeCell ref="K4:M4"/>
  </mergeCell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hidden="1" min="8" max="10" width="17.0"/>
    <col customWidth="1" min="11" max="20" width="7.88"/>
    <col customWidth="1" min="21" max="26" width="14.38"/>
  </cols>
  <sheetData>
    <row r="1" ht="33.0" customHeight="1">
      <c r="A1" s="144" t="s">
        <v>142</v>
      </c>
      <c r="B1" s="145"/>
      <c r="C1" s="145"/>
      <c r="D1" s="145"/>
      <c r="E1" s="145"/>
      <c r="F1" s="145"/>
      <c r="G1" s="146"/>
      <c r="H1" s="12"/>
      <c r="I1" s="12"/>
      <c r="J1" s="12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5.75" customHeight="1">
      <c r="A2" s="122"/>
      <c r="B2" s="147" t="s">
        <v>128</v>
      </c>
      <c r="C2" s="146"/>
      <c r="D2" s="148"/>
      <c r="E2" s="126" t="s">
        <v>143</v>
      </c>
      <c r="F2" s="134"/>
      <c r="G2" s="127"/>
      <c r="H2" s="12"/>
      <c r="I2" s="12"/>
      <c r="J2" s="12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2.75" customHeight="1">
      <c r="A3" s="149" t="s">
        <v>7</v>
      </c>
      <c r="B3" s="129" t="s">
        <v>130</v>
      </c>
      <c r="C3" s="129" t="s">
        <v>131</v>
      </c>
      <c r="D3" s="129" t="s">
        <v>123</v>
      </c>
      <c r="E3" s="129" t="s">
        <v>26</v>
      </c>
      <c r="F3" s="129" t="s">
        <v>17</v>
      </c>
      <c r="G3" s="130" t="s">
        <v>18</v>
      </c>
      <c r="H3" s="131"/>
      <c r="I3" s="12"/>
      <c r="J3" s="131"/>
      <c r="K3" s="132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50" t="str">
        <f t="array" ref="B4">IF(ISNUMBER($J4),INDEX(Registrace!$G$4:$G$50,$J4),"")</f>
        <v/>
      </c>
      <c r="C4" s="150" t="str">
        <f t="array" ref="C4">IF(ISNUMBER($J4),INDEX('Výpočty'!$F$4:$F$63,$J4),"")</f>
        <v/>
      </c>
      <c r="D4" s="150" t="str">
        <f t="array" ref="D4">IF(ISNUMBER($J4),INDEX('Výpočty'!$G$4:$G$63,$J4),"")</f>
        <v/>
      </c>
      <c r="E4" s="151" t="str">
        <f t="array" ref="E4">IF(ISNUMBER($J4),INDEX('Výpočty'!M$4:M$63,$J4),"")</f>
        <v/>
      </c>
      <c r="F4" s="134" t="str">
        <f t="array" ref="F4">IF(ISNUMBER($J4),INDEX('Výpočty'!$N$4:$N$63,$J4),"")</f>
        <v/>
      </c>
      <c r="G4" s="134" t="str">
        <f t="array" ref="G4">IF(ISNUMBER($J4),INDEX('Výpočty'!$O$4:$O$63,$J4),"")</f>
        <v/>
      </c>
      <c r="H4" s="136"/>
      <c r="I4" s="116" t="str">
        <f t="array" ref="I4">IF(ISNUMBER($J4),INDEX('Výpočty'!I$4:I$63,$J4),"")</f>
        <v/>
      </c>
      <c r="J4" s="114" t="str">
        <f>'Výpočty'!AE68</f>
        <v>#NUM!</v>
      </c>
      <c r="K4" s="12"/>
      <c r="L4" s="96"/>
      <c r="M4" s="96"/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50" t="str">
        <f t="array" ref="B5">IF(ISNUMBER($J5),INDEX(Registrace!$G$4:$G$50,$J5),"")</f>
        <v/>
      </c>
      <c r="C5" s="150" t="str">
        <f t="array" ref="C5">IF(ISNUMBER($J5),INDEX('Výpočty'!$F$4:$F$63,$J5),"")</f>
        <v/>
      </c>
      <c r="D5" s="150" t="str">
        <f t="array" ref="D5">IF(ISNUMBER($J5),INDEX('Výpočty'!$G$4:$G$63,$J5),"")</f>
        <v/>
      </c>
      <c r="E5" s="151" t="str">
        <f t="array" ref="E5">IF(ISNUMBER($J5),INDEX('Výpočty'!M$4:M$63,$J5),"")</f>
        <v/>
      </c>
      <c r="F5" s="134" t="str">
        <f t="array" ref="F5">IF(ISNUMBER($J5),INDEX('Výpočty'!$N$4:$N$63,$J5),"")</f>
        <v/>
      </c>
      <c r="G5" s="134" t="str">
        <f t="array" ref="G5">IF(ISNUMBER($J5),INDEX('Výpočty'!$O$4:$O$63,$J5),"")</f>
        <v/>
      </c>
      <c r="H5" s="136"/>
      <c r="I5" s="116" t="str">
        <f t="array" ref="I5">IF(ISNUMBER($J5),INDEX('Výpočty'!I$4:I$63,$J5),"")</f>
        <v/>
      </c>
      <c r="J5" s="114" t="str">
        <f>'Výpočty'!AE69</f>
        <v>#NUM!</v>
      </c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50" t="str">
        <f t="array" ref="B6">IF(ISNUMBER($J6),INDEX(Registrace!$G$4:$G$50,$J6),"")</f>
        <v/>
      </c>
      <c r="C6" s="150" t="str">
        <f t="array" ref="C6">IF(ISNUMBER($J6),INDEX('Výpočty'!$F$4:$F$63,$J6),"")</f>
        <v/>
      </c>
      <c r="D6" s="150" t="str">
        <f t="array" ref="D6">IF(ISNUMBER($J6),INDEX('Výpočty'!$G$4:$G$63,$J6),"")</f>
        <v/>
      </c>
      <c r="E6" s="151" t="str">
        <f t="array" ref="E6">IF(ISNUMBER($J6),INDEX('Výpočty'!M$4:M$63,$J6),"")</f>
        <v/>
      </c>
      <c r="F6" s="134" t="str">
        <f t="array" ref="F6">IF(ISNUMBER($J6),INDEX('Výpočty'!$N$4:$N$63,$J6),"")</f>
        <v/>
      </c>
      <c r="G6" s="134" t="str">
        <f t="array" ref="G6">IF(ISNUMBER($J6),INDEX('Výpočty'!$O$4:$O$63,$J6),"")</f>
        <v/>
      </c>
      <c r="H6" s="136"/>
      <c r="I6" s="116" t="str">
        <f t="array" ref="I6">IF(ISNUMBER($J6),INDEX('Výpočty'!I$4:I$63,$J6),"")</f>
        <v/>
      </c>
      <c r="J6" s="114" t="str">
        <f>'Výpočty'!AE70</f>
        <v>#NUM!</v>
      </c>
      <c r="K6" s="96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50" t="str">
        <f t="array" ref="B7">IF(ISNUMBER($J7),INDEX(Registrace!$G$4:$G$50,$J7),"")</f>
        <v/>
      </c>
      <c r="C7" s="150" t="str">
        <f t="array" ref="C7">IF(ISNUMBER($J7),INDEX('Výpočty'!$F$4:$F$63,$J7),"")</f>
        <v/>
      </c>
      <c r="D7" s="150" t="str">
        <f t="array" ref="D7">IF(ISNUMBER($J7),INDEX('Výpočty'!$G$4:$G$63,$J7),"")</f>
        <v/>
      </c>
      <c r="E7" s="151" t="str">
        <f t="array" ref="E7">IF(ISNUMBER($J7),INDEX('Výpočty'!M$4:M$63,$J7),"")</f>
        <v/>
      </c>
      <c r="F7" s="134" t="str">
        <f t="array" ref="F7">IF(ISNUMBER($J7),INDEX('Výpočty'!$N$4:$N$63,$J7),"")</f>
        <v/>
      </c>
      <c r="G7" s="134" t="str">
        <f t="array" ref="G7">IF(ISNUMBER($J7),INDEX('Výpočty'!$O$4:$O$63,$J7),"")</f>
        <v/>
      </c>
      <c r="H7" s="136"/>
      <c r="I7" s="116" t="str">
        <f t="array" ref="I7">IF(ISNUMBER($J7),INDEX('Výpočty'!I$4:I$63,$J7),"")</f>
        <v/>
      </c>
      <c r="J7" s="114" t="str">
        <f>'Výpočty'!AE71</f>
        <v>#NUM!</v>
      </c>
      <c r="K7" s="96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50" t="str">
        <f t="array" ref="B8">IF(ISNUMBER($J8),INDEX(Registrace!$G$4:$G$50,$J8),"")</f>
        <v/>
      </c>
      <c r="C8" s="150" t="str">
        <f t="array" ref="C8">IF(ISNUMBER($J8),INDEX('Výpočty'!$F$4:$F$63,$J8),"")</f>
        <v/>
      </c>
      <c r="D8" s="150" t="str">
        <f t="array" ref="D8">IF(ISNUMBER($J8),INDEX('Výpočty'!$G$4:$G$63,$J8),"")</f>
        <v/>
      </c>
      <c r="E8" s="151" t="str">
        <f t="array" ref="E8">IF(ISNUMBER($J8),INDEX('Výpočty'!M$4:M$63,$J8),"")</f>
        <v/>
      </c>
      <c r="F8" s="134" t="str">
        <f t="array" ref="F8">IF(ISNUMBER($J8),INDEX('Výpočty'!$N$4:$N$63,$J8),"")</f>
        <v/>
      </c>
      <c r="G8" s="134" t="str">
        <f t="array" ref="G8">IF(ISNUMBER($J8),INDEX('Výpočty'!$O$4:$O$63,$J8),"")</f>
        <v/>
      </c>
      <c r="H8" s="136"/>
      <c r="I8" s="116" t="str">
        <f t="array" ref="I8">IF(ISNUMBER($J8),INDEX('Výpočty'!I$4:I$63,$J8),"")</f>
        <v/>
      </c>
      <c r="J8" s="114" t="str">
        <f>'Výpočty'!AE72</f>
        <v>#NUM!</v>
      </c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50" t="str">
        <f t="array" ref="B9">IF(ISNUMBER($J9),INDEX(Registrace!$G$4:$G$50,$J9),"")</f>
        <v/>
      </c>
      <c r="C9" s="150" t="str">
        <f t="array" ref="C9">IF(ISNUMBER($J9),INDEX('Výpočty'!$F$4:$F$63,$J9),"")</f>
        <v/>
      </c>
      <c r="D9" s="150" t="str">
        <f t="array" ref="D9">IF(ISNUMBER($J9),INDEX('Výpočty'!$G$4:$G$63,$J9),"")</f>
        <v/>
      </c>
      <c r="E9" s="151" t="str">
        <f t="array" ref="E9">IF(ISNUMBER($J9),INDEX('Výpočty'!M$4:M$63,$J9),"")</f>
        <v/>
      </c>
      <c r="F9" s="134" t="str">
        <f t="array" ref="F9">IF(ISNUMBER($J9),INDEX('Výpočty'!$N$4:$N$63,$J9),"")</f>
        <v/>
      </c>
      <c r="G9" s="134" t="str">
        <f t="array" ref="G9">IF(ISNUMBER($J9),INDEX('Výpočty'!$O$4:$O$63,$J9),"")</f>
        <v/>
      </c>
      <c r="H9" s="136"/>
      <c r="I9" s="116" t="str">
        <f t="array" ref="I9">IF(ISNUMBER($J9),INDEX('Výpočty'!I$4:I$63,$J9),"")</f>
        <v/>
      </c>
      <c r="J9" s="114" t="str">
        <f>'Výpočty'!AE73</f>
        <v>#NUM!</v>
      </c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50" t="str">
        <f t="array" ref="B10">IF(ISNUMBER($J10),INDEX(Registrace!$G$4:$G$50,$J10),"")</f>
        <v/>
      </c>
      <c r="C10" s="150" t="str">
        <f t="array" ref="C10">IF(ISNUMBER($J10),INDEX('Výpočty'!$F$4:$F$63,$J10),"")</f>
        <v/>
      </c>
      <c r="D10" s="150" t="str">
        <f t="array" ref="D10">IF(ISNUMBER($J10),INDEX('Výpočty'!$G$4:$G$63,$J10),"")</f>
        <v/>
      </c>
      <c r="E10" s="151" t="str">
        <f t="array" ref="E10">IF(ISNUMBER($J10),INDEX('Výpočty'!M$4:M$63,$J10),"")</f>
        <v/>
      </c>
      <c r="F10" s="134" t="str">
        <f t="array" ref="F10">IF(ISNUMBER($J10),INDEX('Výpočty'!$N$4:$N$63,$J10),"")</f>
        <v/>
      </c>
      <c r="G10" s="134" t="str">
        <f t="array" ref="G10">IF(ISNUMBER($J10),INDEX('Výpočty'!$O$4:$O$63,$J10),"")</f>
        <v/>
      </c>
      <c r="H10" s="136"/>
      <c r="I10" s="116" t="str">
        <f t="array" ref="I10">IF(ISNUMBER($J10),INDEX('Výpočty'!I$4:I$63,$J10),"")</f>
        <v/>
      </c>
      <c r="J10" s="114" t="str">
        <f>'Výpočty'!AE74</f>
        <v>#NUM!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50" t="str">
        <f t="array" ref="B11">IF(ISNUMBER($J11),INDEX(Registrace!$G$4:$G$50,$J11),"")</f>
        <v/>
      </c>
      <c r="C11" s="150" t="str">
        <f t="array" ref="C11">IF(ISNUMBER($J11),INDEX('Výpočty'!$F$4:$F$63,$J11),"")</f>
        <v/>
      </c>
      <c r="D11" s="150" t="str">
        <f t="array" ref="D11">IF(ISNUMBER($J11),INDEX('Výpočty'!$G$4:$G$63,$J11),"")</f>
        <v/>
      </c>
      <c r="E11" s="151" t="str">
        <f t="array" ref="E11">IF(ISNUMBER($J11),INDEX('Výpočty'!M$4:M$63,$J11),"")</f>
        <v/>
      </c>
      <c r="F11" s="134" t="str">
        <f t="array" ref="F11">IF(ISNUMBER($J11),INDEX('Výpočty'!$N$4:$N$63,$J11),"")</f>
        <v/>
      </c>
      <c r="G11" s="134" t="str">
        <f t="array" ref="G11">IF(ISNUMBER($J11),INDEX('Výpočty'!$O$4:$O$63,$J11),"")</f>
        <v/>
      </c>
      <c r="H11" s="136"/>
      <c r="I11" s="116" t="str">
        <f t="array" ref="I11">IF(ISNUMBER($J11),INDEX('Výpočty'!I$4:I$63,$J11),"")</f>
        <v/>
      </c>
      <c r="J11" s="114" t="str">
        <f>'Výpočty'!AE75</f>
        <v>#NUM!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50" t="str">
        <f t="array" ref="B12">IF(ISNUMBER($J12),INDEX(Registrace!$G$4:$G$50,$J12),"")</f>
        <v/>
      </c>
      <c r="C12" s="150" t="str">
        <f t="array" ref="C12">IF(ISNUMBER($J12),INDEX('Výpočty'!$F$4:$F$63,$J12),"")</f>
        <v/>
      </c>
      <c r="D12" s="150" t="str">
        <f t="array" ref="D12">IF(ISNUMBER($J12),INDEX('Výpočty'!$G$4:$G$63,$J12),"")</f>
        <v/>
      </c>
      <c r="E12" s="151" t="str">
        <f t="array" ref="E12">IF(ISNUMBER($J12),INDEX('Výpočty'!M$4:M$63,$J12),"")</f>
        <v/>
      </c>
      <c r="F12" s="134" t="str">
        <f t="array" ref="F12">IF(ISNUMBER($J12),INDEX('Výpočty'!$N$4:$N$63,$J12),"")</f>
        <v/>
      </c>
      <c r="G12" s="134" t="str">
        <f t="array" ref="G12">IF(ISNUMBER($J12),INDEX('Výpočty'!$O$4:$O$63,$J12),"")</f>
        <v/>
      </c>
      <c r="H12" s="136"/>
      <c r="I12" s="116" t="str">
        <f t="array" ref="I12">IF(ISNUMBER($J12),INDEX('Výpočty'!I$4:I$63,$J12),"")</f>
        <v/>
      </c>
      <c r="J12" s="114" t="str">
        <f>'Výpočty'!AE76</f>
        <v>#NUM!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50" t="str">
        <f t="array" ref="B13">IF(ISNUMBER($J13),INDEX(Registrace!$G$4:$G$50,$J13),"")</f>
        <v/>
      </c>
      <c r="C13" s="150" t="str">
        <f t="array" ref="C13">IF(ISNUMBER($J13),INDEX('Výpočty'!$F$4:$F$63,$J13),"")</f>
        <v/>
      </c>
      <c r="D13" s="150" t="str">
        <f t="array" ref="D13">IF(ISNUMBER($J13),INDEX('Výpočty'!$G$4:$G$63,$J13),"")</f>
        <v/>
      </c>
      <c r="E13" s="151" t="str">
        <f t="array" ref="E13">IF(ISNUMBER($J13),INDEX('Výpočty'!M$4:M$63,$J13),"")</f>
        <v/>
      </c>
      <c r="F13" s="134" t="str">
        <f t="array" ref="F13">IF(ISNUMBER($J13),INDEX('Výpočty'!$N$4:$N$63,$J13),"")</f>
        <v/>
      </c>
      <c r="G13" s="134" t="str">
        <f t="array" ref="G13">IF(ISNUMBER($J13),INDEX('Výpočty'!$O$4:$O$63,$J13),"")</f>
        <v/>
      </c>
      <c r="H13" s="136"/>
      <c r="I13" s="116" t="str">
        <f t="array" ref="I13">IF(ISNUMBER($J13),INDEX('Výpočty'!I$4:I$63,$J13),"")</f>
        <v/>
      </c>
      <c r="J13" s="114" t="str">
        <f>'Výpočty'!AE77</f>
        <v>#NUM!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50" t="str">
        <f t="array" ref="B14">IF(ISNUMBER($J14),INDEX(Registrace!$G$4:$G$50,$J14),"")</f>
        <v/>
      </c>
      <c r="C14" s="150" t="str">
        <f t="array" ref="C14">IF(ISNUMBER($J14),INDEX('Výpočty'!$F$4:$F$63,$J14),"")</f>
        <v/>
      </c>
      <c r="D14" s="150" t="str">
        <f t="array" ref="D14">IF(ISNUMBER($J14),INDEX('Výpočty'!$G$4:$G$63,$J14),"")</f>
        <v/>
      </c>
      <c r="E14" s="151" t="str">
        <f t="array" ref="E14">IF(ISNUMBER($J14),INDEX('Výpočty'!M$4:M$63,$J14),"")</f>
        <v/>
      </c>
      <c r="F14" s="134" t="str">
        <f t="array" ref="F14">IF(ISNUMBER($J14),INDEX('Výpočty'!$N$4:$N$63,$J14),"")</f>
        <v/>
      </c>
      <c r="G14" s="134" t="str">
        <f t="array" ref="G14">IF(ISNUMBER($J14),INDEX('Výpočty'!$O$4:$O$63,$J14),"")</f>
        <v/>
      </c>
      <c r="H14" s="136"/>
      <c r="I14" s="116" t="str">
        <f t="array" ref="I14">IF(ISNUMBER($J14),INDEX('Výpočty'!I$4:I$63,$J14),"")</f>
        <v/>
      </c>
      <c r="J14" s="114" t="str">
        <f>'Výpočty'!AE78</f>
        <v>#NUM!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50" t="str">
        <f t="array" ref="B15">IF(ISNUMBER($J15),INDEX(Registrace!$G$4:$G$50,$J15),"")</f>
        <v/>
      </c>
      <c r="C15" s="150" t="str">
        <f t="array" ref="C15">IF(ISNUMBER($J15),INDEX('Výpočty'!$F$4:$F$63,$J15),"")</f>
        <v/>
      </c>
      <c r="D15" s="150" t="str">
        <f t="array" ref="D15">IF(ISNUMBER($J15),INDEX('Výpočty'!$G$4:$G$63,$J15),"")</f>
        <v/>
      </c>
      <c r="E15" s="151" t="str">
        <f t="array" ref="E15">IF(ISNUMBER($J15),INDEX('Výpočty'!M$4:M$63,$J15),"")</f>
        <v/>
      </c>
      <c r="F15" s="134" t="str">
        <f t="array" ref="F15">IF(ISNUMBER($J15),INDEX('Výpočty'!$N$4:$N$63,$J15),"")</f>
        <v/>
      </c>
      <c r="G15" s="134" t="str">
        <f t="array" ref="G15">IF(ISNUMBER($J15),INDEX('Výpočty'!$O$4:$O$63,$J15),"")</f>
        <v/>
      </c>
      <c r="H15" s="136"/>
      <c r="I15" s="116" t="str">
        <f t="array" ref="I15">IF(ISNUMBER($J15),INDEX('Výpočty'!I$4:I$63,$J15),"")</f>
        <v/>
      </c>
      <c r="J15" s="114" t="str">
        <f>'Výpočty'!AE79</f>
        <v>#NUM!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50" t="str">
        <f t="array" ref="B16">IF(ISNUMBER($J16),INDEX(Registrace!$G$4:$G$50,$J16),"")</f>
        <v/>
      </c>
      <c r="C16" s="150" t="str">
        <f t="array" ref="C16">IF(ISNUMBER($J16),INDEX('Výpočty'!$F$4:$F$63,$J16),"")</f>
        <v/>
      </c>
      <c r="D16" s="150" t="str">
        <f t="array" ref="D16">IF(ISNUMBER($J16),INDEX('Výpočty'!$G$4:$G$63,$J16),"")</f>
        <v/>
      </c>
      <c r="E16" s="151" t="str">
        <f t="array" ref="E16">IF(ISNUMBER($J16),INDEX('Výpočty'!M$4:M$63,$J16),"")</f>
        <v/>
      </c>
      <c r="F16" s="134" t="str">
        <f t="array" ref="F16">IF(ISNUMBER($J16),INDEX('Výpočty'!$N$4:$N$63,$J16),"")</f>
        <v/>
      </c>
      <c r="G16" s="134" t="str">
        <f t="array" ref="G16">IF(ISNUMBER($J16),INDEX('Výpočty'!$O$4:$O$63,$J16),"")</f>
        <v/>
      </c>
      <c r="H16" s="136"/>
      <c r="I16" s="116" t="str">
        <f t="array" ref="I16">IF(ISNUMBER($J16),INDEX('Výpočty'!I$4:I$63,$J16),"")</f>
        <v/>
      </c>
      <c r="J16" s="114" t="str">
        <f>'Výpočty'!AE80</f>
        <v>#NUM!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ht="15.75" customHeight="1">
      <c r="A17" s="108">
        <v>14.0</v>
      </c>
      <c r="B17" s="150" t="str">
        <f t="array" ref="B17">IF(ISNUMBER($J17),INDEX(Registrace!$G$4:$G$50,$J17),"")</f>
        <v/>
      </c>
      <c r="C17" s="150" t="str">
        <f t="array" ref="C17">IF(ISNUMBER($J17),INDEX('Výpočty'!$F$4:$F$63,$J17),"")</f>
        <v/>
      </c>
      <c r="D17" s="150" t="str">
        <f t="array" ref="D17">IF(ISNUMBER($J17),INDEX('Výpočty'!$G$4:$G$63,$J17),"")</f>
        <v/>
      </c>
      <c r="E17" s="151" t="str">
        <f t="array" ref="E17">IF(ISNUMBER($J17),INDEX('Výpočty'!M$4:M$63,$J17),"")</f>
        <v/>
      </c>
      <c r="F17" s="134" t="str">
        <f t="array" ref="F17">IF(ISNUMBER($J17),INDEX('Výpočty'!$N$4:$N$63,$J17),"")</f>
        <v/>
      </c>
      <c r="G17" s="134" t="str">
        <f t="array" ref="G17">IF(ISNUMBER($J17),INDEX('Výpočty'!$O$4:$O$63,$J17),"")</f>
        <v/>
      </c>
      <c r="H17" s="136"/>
      <c r="I17" s="116" t="str">
        <f t="array" ref="I17">IF(ISNUMBER($J17),INDEX('Výpočty'!I$4:I$63,$J17),"")</f>
        <v/>
      </c>
      <c r="J17" s="114" t="str">
        <f>'Výpočty'!AE81</f>
        <v>#NUM!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ht="15.75" customHeight="1">
      <c r="A18" s="108">
        <v>15.0</v>
      </c>
      <c r="B18" s="150" t="str">
        <f t="array" ref="B18">IF(ISNUMBER($J18),INDEX(Registrace!$G$4:$G$50,$J18),"")</f>
        <v/>
      </c>
      <c r="C18" s="150" t="str">
        <f t="array" ref="C18">IF(ISNUMBER($J18),INDEX('Výpočty'!$F$4:$F$63,$J18),"")</f>
        <v/>
      </c>
      <c r="D18" s="150" t="str">
        <f t="array" ref="D18">IF(ISNUMBER($J18),INDEX('Výpočty'!$G$4:$G$63,$J18),"")</f>
        <v/>
      </c>
      <c r="E18" s="151" t="str">
        <f t="array" ref="E18">IF(ISNUMBER($J18),INDEX('Výpočty'!M$4:M$63,$J18),"")</f>
        <v/>
      </c>
      <c r="F18" s="134" t="str">
        <f t="array" ref="F18">IF(ISNUMBER($J18),INDEX('Výpočty'!$N$4:$N$63,$J18),"")</f>
        <v/>
      </c>
      <c r="G18" s="134" t="str">
        <f t="array" ref="G18">IF(ISNUMBER($J18),INDEX('Výpočty'!$O$4:$O$63,$J18),"")</f>
        <v/>
      </c>
      <c r="H18" s="136"/>
      <c r="I18" s="116" t="str">
        <f t="array" ref="I18">IF(ISNUMBER($J18),INDEX('Výpočty'!I$4:I$63,$J18),"")</f>
        <v/>
      </c>
      <c r="J18" s="114" t="str">
        <f>'Výpočty'!AE82</f>
        <v>#NUM!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ht="15.75" customHeight="1">
      <c r="A19" s="108">
        <v>16.0</v>
      </c>
      <c r="B19" s="150" t="str">
        <f t="array" ref="B19">IF(ISNUMBER($J19),INDEX(Registrace!$G$4:$G$50,$J19),"")</f>
        <v/>
      </c>
      <c r="C19" s="150" t="str">
        <f t="array" ref="C19">IF(ISNUMBER($J19),INDEX('Výpočty'!$F$4:$F$63,$J19),"")</f>
        <v/>
      </c>
      <c r="D19" s="150" t="str">
        <f t="array" ref="D19">IF(ISNUMBER($J19),INDEX('Výpočty'!$G$4:$G$63,$J19),"")</f>
        <v/>
      </c>
      <c r="E19" s="151" t="str">
        <f t="array" ref="E19">IF(ISNUMBER($J19),INDEX('Výpočty'!M$4:M$63,$J19),"")</f>
        <v/>
      </c>
      <c r="F19" s="134" t="str">
        <f t="array" ref="F19">IF(ISNUMBER($J19),INDEX('Výpočty'!$N$4:$N$63,$J19),"")</f>
        <v/>
      </c>
      <c r="G19" s="134" t="str">
        <f t="array" ref="G19">IF(ISNUMBER($J19),INDEX('Výpočty'!$O$4:$O$63,$J19),"")</f>
        <v/>
      </c>
      <c r="H19" s="136"/>
      <c r="I19" s="116" t="str">
        <f t="array" ref="I19">IF(ISNUMBER($J19),INDEX('Výpočty'!I$4:I$63,$J19),"")</f>
        <v/>
      </c>
      <c r="J19" s="114" t="str">
        <f>'Výpočty'!AE83</f>
        <v>#NUM!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15.75" customHeight="1">
      <c r="A20" s="108">
        <v>17.0</v>
      </c>
      <c r="B20" s="150" t="str">
        <f t="array" ref="B20">IF(ISNUMBER($J20),INDEX(Registrace!$G$4:$G$50,$J20),"")</f>
        <v/>
      </c>
      <c r="C20" s="150" t="str">
        <f t="array" ref="C20">IF(ISNUMBER($J20),INDEX('Výpočty'!$F$4:$F$63,$J20),"")</f>
        <v/>
      </c>
      <c r="D20" s="150" t="str">
        <f t="array" ref="D20">IF(ISNUMBER($J20),INDEX('Výpočty'!$G$4:$G$63,$J20),"")</f>
        <v/>
      </c>
      <c r="E20" s="151" t="str">
        <f t="array" ref="E20">IF(ISNUMBER($J20),INDEX('Výpočty'!M$4:M$63,$J20),"")</f>
        <v/>
      </c>
      <c r="F20" s="134" t="str">
        <f t="array" ref="F20">IF(ISNUMBER($J20),INDEX('Výpočty'!$N$4:$N$63,$J20),"")</f>
        <v/>
      </c>
      <c r="G20" s="134" t="str">
        <f t="array" ref="G20">IF(ISNUMBER($J20),INDEX('Výpočty'!$O$4:$O$63,$J20),"")</f>
        <v/>
      </c>
      <c r="H20" s="136"/>
      <c r="I20" s="116" t="str">
        <f t="array" ref="I20">IF(ISNUMBER($J20),INDEX('Výpočty'!I$4:I$63,$J20),"")</f>
        <v/>
      </c>
      <c r="J20" s="114" t="str">
        <f>'Výpočty'!AE84</f>
        <v>#NUM!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ht="15.75" customHeight="1">
      <c r="A21" s="108">
        <v>18.0</v>
      </c>
      <c r="B21" s="150" t="str">
        <f t="array" ref="B21">IF(ISNUMBER($J21),INDEX(Registrace!$G$4:$G$50,$J21),"")</f>
        <v/>
      </c>
      <c r="C21" s="150" t="str">
        <f t="array" ref="C21">IF(ISNUMBER($J21),INDEX('Výpočty'!$F$4:$F$63,$J21),"")</f>
        <v/>
      </c>
      <c r="D21" s="150" t="str">
        <f t="array" ref="D21">IF(ISNUMBER($J21),INDEX('Výpočty'!$G$4:$G$63,$J21),"")</f>
        <v/>
      </c>
      <c r="E21" s="151" t="str">
        <f t="array" ref="E21">IF(ISNUMBER($J21),INDEX('Výpočty'!M$4:M$63,$J21),"")</f>
        <v/>
      </c>
      <c r="F21" s="134" t="str">
        <f t="array" ref="F21">IF(ISNUMBER($J21),INDEX('Výpočty'!$N$4:$N$63,$J21),"")</f>
        <v/>
      </c>
      <c r="G21" s="134" t="str">
        <f t="array" ref="G21">IF(ISNUMBER($J21),INDEX('Výpočty'!$O$4:$O$63,$J21),"")</f>
        <v/>
      </c>
      <c r="H21" s="136"/>
      <c r="I21" s="116" t="str">
        <f t="array" ref="I21">IF(ISNUMBER($J21),INDEX('Výpočty'!I$4:I$63,$J21),"")</f>
        <v/>
      </c>
      <c r="J21" s="114" t="str">
        <f>'Výpočty'!AE85</f>
        <v>#NUM!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15.75" customHeight="1">
      <c r="A22" s="108">
        <v>19.0</v>
      </c>
      <c r="B22" s="150" t="str">
        <f t="array" ref="B22">IF(ISNUMBER($J22),INDEX(Registrace!$G$4:$G$50,$J22),"")</f>
        <v/>
      </c>
      <c r="C22" s="150" t="str">
        <f t="array" ref="C22">IF(ISNUMBER($J22),INDEX('Výpočty'!$F$4:$F$63,$J22),"")</f>
        <v/>
      </c>
      <c r="D22" s="150" t="str">
        <f t="array" ref="D22">IF(ISNUMBER($J22),INDEX('Výpočty'!$G$4:$G$63,$J22),"")</f>
        <v/>
      </c>
      <c r="E22" s="151" t="str">
        <f t="array" ref="E22">IF(ISNUMBER($J22),INDEX('Výpočty'!M$4:M$63,$J22),"")</f>
        <v/>
      </c>
      <c r="F22" s="134" t="str">
        <f t="array" ref="F22">IF(ISNUMBER($J22),INDEX('Výpočty'!$N$4:$N$63,$J22),"")</f>
        <v/>
      </c>
      <c r="G22" s="134" t="str">
        <f t="array" ref="G22">IF(ISNUMBER($J22),INDEX('Výpočty'!$O$4:$O$63,$J22),"")</f>
        <v/>
      </c>
      <c r="H22" s="136"/>
      <c r="I22" s="116" t="str">
        <f t="array" ref="I22">IF(ISNUMBER($J22),INDEX('Výpočty'!I$4:I$63,$J22),"")</f>
        <v/>
      </c>
      <c r="J22" s="114" t="str">
        <f>'Výpočty'!AE86</f>
        <v>#NUM!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ht="15.75" customHeight="1">
      <c r="A23" s="108">
        <v>20.0</v>
      </c>
      <c r="B23" s="150" t="str">
        <f t="array" ref="B23">IF(ISNUMBER($J23),INDEX(Registrace!$G$4:$G$50,$J23),"")</f>
        <v/>
      </c>
      <c r="C23" s="150" t="str">
        <f t="array" ref="C23">IF(ISNUMBER($J23),INDEX('Výpočty'!$F$4:$F$63,$J23),"")</f>
        <v/>
      </c>
      <c r="D23" s="150" t="str">
        <f t="array" ref="D23">IF(ISNUMBER($J23),INDEX('Výpočty'!$G$4:$G$63,$J23),"")</f>
        <v/>
      </c>
      <c r="E23" s="151" t="str">
        <f t="array" ref="E23">IF(ISNUMBER($J23),INDEX('Výpočty'!M$4:M$63,$J23),"")</f>
        <v/>
      </c>
      <c r="F23" s="134" t="str">
        <f t="array" ref="F23">IF(ISNUMBER($J23),INDEX('Výpočty'!$N$4:$N$63,$J23),"")</f>
        <v/>
      </c>
      <c r="G23" s="134" t="str">
        <f t="array" ref="G23">IF(ISNUMBER($J23),INDEX('Výpočty'!$O$4:$O$63,$J23),"")</f>
        <v/>
      </c>
      <c r="H23" s="136"/>
      <c r="I23" s="116" t="str">
        <f t="array" ref="I23">IF(ISNUMBER($J23),INDEX('Výpočty'!I$4:I$63,$J23),"")</f>
        <v/>
      </c>
      <c r="J23" s="114" t="str">
        <f>'Výpočty'!AE87</f>
        <v>#NUM!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15.75" customHeight="1">
      <c r="A24" s="108">
        <v>21.0</v>
      </c>
      <c r="B24" s="150" t="str">
        <f t="array" ref="B24">IF(ISNUMBER($J24),INDEX(Registrace!$G$4:$G$50,$J24),"")</f>
        <v/>
      </c>
      <c r="C24" s="150" t="str">
        <f t="array" ref="C24">IF(ISNUMBER($J24),INDEX('Výpočty'!$F$4:$F$63,$J24),"")</f>
        <v/>
      </c>
      <c r="D24" s="150" t="str">
        <f t="array" ref="D24">IF(ISNUMBER($J24),INDEX('Výpočty'!$G$4:$G$63,$J24),"")</f>
        <v/>
      </c>
      <c r="E24" s="151" t="str">
        <f t="array" ref="E24">IF(ISNUMBER($J24),INDEX('Výpočty'!M$4:M$63,$J24),"")</f>
        <v/>
      </c>
      <c r="F24" s="134" t="str">
        <f t="array" ref="F24">IF(ISNUMBER($J24),INDEX('Výpočty'!$N$4:$N$63,$J24),"")</f>
        <v/>
      </c>
      <c r="G24" s="134" t="str">
        <f t="array" ref="G24">IF(ISNUMBER($J24),INDEX('Výpočty'!$O$4:$O$63,$J24),"")</f>
        <v/>
      </c>
      <c r="H24" s="136"/>
      <c r="I24" s="116" t="str">
        <f t="array" ref="I24">IF(ISNUMBER($J24),INDEX('Výpočty'!I$4:I$63,$J24),"")</f>
        <v/>
      </c>
      <c r="J24" s="114" t="str">
        <f>'Výpočty'!AE88</f>
        <v>#NUM!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15.75" customHeight="1">
      <c r="A25" s="108">
        <v>22.0</v>
      </c>
      <c r="B25" s="150" t="str">
        <f t="array" ref="B25">IF(ISNUMBER($J25),INDEX(Registrace!$G$4:$G$50,$J25),"")</f>
        <v/>
      </c>
      <c r="C25" s="150" t="str">
        <f t="array" ref="C25">IF(ISNUMBER($J25),INDEX('Výpočty'!$F$4:$F$63,$J25),"")</f>
        <v/>
      </c>
      <c r="D25" s="150" t="str">
        <f t="array" ref="D25">IF(ISNUMBER($J25),INDEX('Výpočty'!$G$4:$G$63,$J25),"")</f>
        <v/>
      </c>
      <c r="E25" s="151" t="str">
        <f t="array" ref="E25">IF(ISNUMBER($J25),INDEX('Výpočty'!M$4:M$63,$J25),"")</f>
        <v/>
      </c>
      <c r="F25" s="134" t="str">
        <f t="array" ref="F25">IF(ISNUMBER($J25),INDEX('Výpočty'!$N$4:$N$63,$J25),"")</f>
        <v/>
      </c>
      <c r="G25" s="134" t="str">
        <f t="array" ref="G25">IF(ISNUMBER($J25),INDEX('Výpočty'!$O$4:$O$63,$J25),"")</f>
        <v/>
      </c>
      <c r="H25" s="136"/>
      <c r="I25" s="116" t="str">
        <f t="array" ref="I25">IF(ISNUMBER($J25),INDEX('Výpočty'!I$4:I$63,$J25),"")</f>
        <v/>
      </c>
      <c r="J25" s="114" t="str">
        <f>'Výpočty'!AE89</f>
        <v>#NUM!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ht="15.75" customHeight="1">
      <c r="A26" s="108">
        <v>23.0</v>
      </c>
      <c r="B26" s="150" t="str">
        <f t="array" ref="B26">IF(ISNUMBER($J26),INDEX(Registrace!$G$4:$G$50,$J26),"")</f>
        <v/>
      </c>
      <c r="C26" s="150" t="str">
        <f t="array" ref="C26">IF(ISNUMBER($J26),INDEX('Výpočty'!$F$4:$F$63,$J26),"")</f>
        <v/>
      </c>
      <c r="D26" s="150" t="str">
        <f t="array" ref="D26">IF(ISNUMBER($J26),INDEX('Výpočty'!$G$4:$G$63,$J26),"")</f>
        <v/>
      </c>
      <c r="E26" s="151" t="str">
        <f t="array" ref="E26">IF(ISNUMBER($J26),INDEX('Výpočty'!M$4:M$63,$J26),"")</f>
        <v/>
      </c>
      <c r="F26" s="134" t="str">
        <f t="array" ref="F26">IF(ISNUMBER($J26),INDEX('Výpočty'!$N$4:$N$63,$J26),"")</f>
        <v/>
      </c>
      <c r="G26" s="134" t="str">
        <f t="array" ref="G26">IF(ISNUMBER($J26),INDEX('Výpočty'!$O$4:$O$63,$J26),"")</f>
        <v/>
      </c>
      <c r="H26" s="136"/>
      <c r="I26" s="116" t="str">
        <f t="array" ref="I26">IF(ISNUMBER($J26),INDEX('Výpočty'!I$4:I$63,$J26),"")</f>
        <v/>
      </c>
      <c r="J26" s="114" t="str">
        <f>'Výpočty'!AE90</f>
        <v>#NUM!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ht="15.75" customHeight="1">
      <c r="A27" s="108">
        <v>24.0</v>
      </c>
      <c r="B27" s="150" t="str">
        <f t="array" ref="B27">IF(ISNUMBER($J27),INDEX(Registrace!$G$4:$G$50,$J27),"")</f>
        <v/>
      </c>
      <c r="C27" s="150" t="str">
        <f t="array" ref="C27">IF(ISNUMBER($J27),INDEX('Výpočty'!$F$4:$F$63,$J27),"")</f>
        <v/>
      </c>
      <c r="D27" s="150" t="str">
        <f t="array" ref="D27">IF(ISNUMBER($J27),INDEX('Výpočty'!$G$4:$G$63,$J27),"")</f>
        <v/>
      </c>
      <c r="E27" s="151" t="str">
        <f t="array" ref="E27">IF(ISNUMBER($J27),INDEX('Výpočty'!M$4:M$63,$J27),"")</f>
        <v/>
      </c>
      <c r="F27" s="134" t="str">
        <f t="array" ref="F27">IF(ISNUMBER($J27),INDEX('Výpočty'!$N$4:$N$63,$J27),"")</f>
        <v/>
      </c>
      <c r="G27" s="134" t="str">
        <f t="array" ref="G27">IF(ISNUMBER($J27),INDEX('Výpočty'!$O$4:$O$63,$J27),"")</f>
        <v/>
      </c>
      <c r="H27" s="136"/>
      <c r="I27" s="116" t="str">
        <f t="array" ref="I27">IF(ISNUMBER($J27),INDEX('Výpočty'!I$4:I$63,$J27),"")</f>
        <v/>
      </c>
      <c r="J27" s="114" t="str">
        <f>'Výpočty'!AE91</f>
        <v>#NUM!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ht="15.75" customHeight="1">
      <c r="A28" s="108">
        <v>25.0</v>
      </c>
      <c r="B28" s="150" t="str">
        <f t="array" ref="B28">IF(ISNUMBER($J28),INDEX(Registrace!$G$4:$G$50,$J28),"")</f>
        <v/>
      </c>
      <c r="C28" s="150" t="str">
        <f t="array" ref="C28">IF(ISNUMBER($J28),INDEX('Výpočty'!$F$4:$F$63,$J28),"")</f>
        <v/>
      </c>
      <c r="D28" s="150" t="str">
        <f t="array" ref="D28">IF(ISNUMBER($J28),INDEX('Výpočty'!$G$4:$G$63,$J28),"")</f>
        <v/>
      </c>
      <c r="E28" s="151" t="str">
        <f t="array" ref="E28">IF(ISNUMBER($J28),INDEX('Výpočty'!M$4:M$63,$J28),"")</f>
        <v/>
      </c>
      <c r="F28" s="134" t="str">
        <f t="array" ref="F28">IF(ISNUMBER($J28),INDEX('Výpočty'!$N$4:$N$63,$J28),"")</f>
        <v/>
      </c>
      <c r="G28" s="134" t="str">
        <f t="array" ref="G28">IF(ISNUMBER($J28),INDEX('Výpočty'!$O$4:$O$63,$J28),"")</f>
        <v/>
      </c>
      <c r="H28" s="136"/>
      <c r="I28" s="116" t="str">
        <f t="array" ref="I28">IF(ISNUMBER($J28),INDEX('Výpočty'!I$4:I$63,$J28),"")</f>
        <v/>
      </c>
      <c r="J28" s="114" t="str">
        <f>'Výpočty'!AE92</f>
        <v>#NUM!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ht="15.75" customHeight="1">
      <c r="A29" s="108">
        <v>26.0</v>
      </c>
      <c r="B29" s="150" t="str">
        <f t="array" ref="B29">IF(ISNUMBER($J29),INDEX(Registrace!$G$4:$G$50,$J29),"")</f>
        <v/>
      </c>
      <c r="C29" s="150" t="str">
        <f t="array" ref="C29">IF(ISNUMBER($J29),INDEX('Výpočty'!$F$4:$F$63,$J29),"")</f>
        <v/>
      </c>
      <c r="D29" s="150" t="str">
        <f t="array" ref="D29">IF(ISNUMBER($J29),INDEX('Výpočty'!$G$4:$G$63,$J29),"")</f>
        <v/>
      </c>
      <c r="E29" s="151" t="str">
        <f t="array" ref="E29">IF(ISNUMBER($J29),INDEX('Výpočty'!M$4:M$63,$J29),"")</f>
        <v/>
      </c>
      <c r="F29" s="134" t="str">
        <f t="array" ref="F29">IF(ISNUMBER($J29),INDEX('Výpočty'!$N$4:$N$63,$J29),"")</f>
        <v/>
      </c>
      <c r="G29" s="134" t="str">
        <f t="array" ref="G29">IF(ISNUMBER($J29),INDEX('Výpočty'!$O$4:$O$63,$J29),"")</f>
        <v/>
      </c>
      <c r="H29" s="136"/>
      <c r="I29" s="116" t="str">
        <f t="array" ref="I29">IF(ISNUMBER($J29),INDEX('Výpočty'!I$4:I$63,$J29),"")</f>
        <v/>
      </c>
      <c r="J29" s="114" t="str">
        <f>'Výpočty'!AE93</f>
        <v>#NUM!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ht="15.75" customHeight="1">
      <c r="A30" s="108">
        <v>27.0</v>
      </c>
      <c r="B30" s="150" t="str">
        <f t="array" ref="B30">IF(ISNUMBER($J30),INDEX(Registrace!$G$4:$G$50,$J30),"")</f>
        <v/>
      </c>
      <c r="C30" s="150" t="str">
        <f t="array" ref="C30">IF(ISNUMBER($J30),INDEX('Výpočty'!$F$4:$F$63,$J30),"")</f>
        <v/>
      </c>
      <c r="D30" s="150" t="str">
        <f t="array" ref="D30">IF(ISNUMBER($J30),INDEX('Výpočty'!$G$4:$G$63,$J30),"")</f>
        <v/>
      </c>
      <c r="E30" s="151" t="str">
        <f t="array" ref="E30">IF(ISNUMBER($J30),INDEX('Výpočty'!M$4:M$63,$J30),"")</f>
        <v/>
      </c>
      <c r="F30" s="134" t="str">
        <f t="array" ref="F30">IF(ISNUMBER($J30),INDEX('Výpočty'!$N$4:$N$63,$J30),"")</f>
        <v/>
      </c>
      <c r="G30" s="134" t="str">
        <f t="array" ref="G30">IF(ISNUMBER($J30),INDEX('Výpočty'!$O$4:$O$63,$J30),"")</f>
        <v/>
      </c>
      <c r="H30" s="136"/>
      <c r="I30" s="116" t="str">
        <f t="array" ref="I30">IF(ISNUMBER($J30),INDEX('Výpočty'!I$4:I$63,$J30),"")</f>
        <v/>
      </c>
      <c r="J30" s="114" t="str">
        <f>'Výpočty'!AE94</f>
        <v>#NUM!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ht="15.75" customHeight="1">
      <c r="A31" s="108">
        <v>28.0</v>
      </c>
      <c r="B31" s="150" t="str">
        <f t="array" ref="B31">IF(ISNUMBER($J31),INDEX(Registrace!$G$4:$G$50,$J31),"")</f>
        <v/>
      </c>
      <c r="C31" s="150" t="str">
        <f t="array" ref="C31">IF(ISNUMBER($J31),INDEX('Výpočty'!$F$4:$F$63,$J31),"")</f>
        <v/>
      </c>
      <c r="D31" s="150" t="str">
        <f t="array" ref="D31">IF(ISNUMBER($J31),INDEX('Výpočty'!$G$4:$G$63,$J31),"")</f>
        <v/>
      </c>
      <c r="E31" s="151" t="str">
        <f t="array" ref="E31">IF(ISNUMBER($J31),INDEX('Výpočty'!M$4:M$63,$J31),"")</f>
        <v/>
      </c>
      <c r="F31" s="134" t="str">
        <f t="array" ref="F31">IF(ISNUMBER($J31),INDEX('Výpočty'!$N$4:$N$63,$J31),"")</f>
        <v/>
      </c>
      <c r="G31" s="134" t="str">
        <f t="array" ref="G31">IF(ISNUMBER($J31),INDEX('Výpočty'!$O$4:$O$63,$J31),"")</f>
        <v/>
      </c>
      <c r="H31" s="136"/>
      <c r="I31" s="116" t="str">
        <f t="array" ref="I31">IF(ISNUMBER($J31),INDEX('Výpočty'!I$4:I$63,$J31),"")</f>
        <v/>
      </c>
      <c r="J31" s="114" t="str">
        <f>'Výpočty'!AE95</f>
        <v>#NUM!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ht="15.75" customHeight="1">
      <c r="A32" s="108">
        <v>29.0</v>
      </c>
      <c r="B32" s="150" t="str">
        <f t="array" ref="B32">IF(ISNUMBER($J32),INDEX(Registrace!$G$4:$G$50,$J32),"")</f>
        <v/>
      </c>
      <c r="C32" s="150" t="str">
        <f t="array" ref="C32">IF(ISNUMBER($J32),INDEX('Výpočty'!$F$4:$F$63,$J32),"")</f>
        <v/>
      </c>
      <c r="D32" s="150" t="str">
        <f t="array" ref="D32">IF(ISNUMBER($J32),INDEX('Výpočty'!$G$4:$G$63,$J32),"")</f>
        <v/>
      </c>
      <c r="E32" s="151" t="str">
        <f t="array" ref="E32">IF(ISNUMBER($J32),INDEX('Výpočty'!M$4:M$63,$J32),"")</f>
        <v/>
      </c>
      <c r="F32" s="134" t="str">
        <f t="array" ref="F32">IF(ISNUMBER($J32),INDEX('Výpočty'!$N$4:$N$63,$J32),"")</f>
        <v/>
      </c>
      <c r="G32" s="134" t="str">
        <f t="array" ref="G32">IF(ISNUMBER($J32),INDEX('Výpočty'!$O$4:$O$63,$J32),"")</f>
        <v/>
      </c>
      <c r="H32" s="136"/>
      <c r="I32" s="116" t="str">
        <f t="array" ref="I32">IF(ISNUMBER($J32),INDEX('Výpočty'!I$4:I$63,$J32),"")</f>
        <v/>
      </c>
      <c r="J32" s="114" t="str">
        <f>'Výpočty'!AE96</f>
        <v>#NUM!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ht="15.75" customHeight="1">
      <c r="A33" s="108">
        <v>30.0</v>
      </c>
      <c r="B33" s="150" t="str">
        <f t="array" ref="B33">IF(ISNUMBER($J33),INDEX(Registrace!$G$4:$G$50,$J33),"")</f>
        <v/>
      </c>
      <c r="C33" s="150" t="str">
        <f t="array" ref="C33">IF(ISNUMBER($J33),INDEX('Výpočty'!$F$4:$F$63,$J33),"")</f>
        <v/>
      </c>
      <c r="D33" s="150" t="str">
        <f t="array" ref="D33">IF(ISNUMBER($J33),INDEX('Výpočty'!$G$4:$G$63,$J33),"")</f>
        <v/>
      </c>
      <c r="E33" s="151" t="str">
        <f t="array" ref="E33">IF(ISNUMBER($J33),INDEX('Výpočty'!M$4:M$63,$J33),"")</f>
        <v/>
      </c>
      <c r="F33" s="134" t="str">
        <f t="array" ref="F33">IF(ISNUMBER($J33),INDEX('Výpočty'!$N$4:$N$63,$J33),"")</f>
        <v/>
      </c>
      <c r="G33" s="134" t="str">
        <f t="array" ref="G33">IF(ISNUMBER($J33),INDEX('Výpočty'!$O$4:$O$63,$J33),"")</f>
        <v/>
      </c>
      <c r="H33" s="136"/>
      <c r="I33" s="116" t="str">
        <f t="array" ref="I33">IF(ISNUMBER($J33),INDEX('Výpočty'!I$4:I$63,$J33),"")</f>
        <v/>
      </c>
      <c r="J33" s="114" t="str">
        <f>'Výpočty'!AE97</f>
        <v>#NUM!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ht="15.75" customHeight="1">
      <c r="A34" s="108">
        <v>31.0</v>
      </c>
      <c r="B34" s="150" t="str">
        <f t="array" ref="B34">IF(ISNUMBER($J34),INDEX(Registrace!$G$4:$G$50,$J34),"")</f>
        <v/>
      </c>
      <c r="C34" s="150" t="str">
        <f t="array" ref="C34">IF(ISNUMBER($J34),INDEX('Výpočty'!$F$4:$F$63,$J34),"")</f>
        <v/>
      </c>
      <c r="D34" s="150" t="str">
        <f t="array" ref="D34">IF(ISNUMBER($J34),INDEX('Výpočty'!$G$4:$G$63,$J34),"")</f>
        <v/>
      </c>
      <c r="E34" s="151" t="str">
        <f t="array" ref="E34">IF(ISNUMBER($J34),INDEX('Výpočty'!M$4:M$63,$J34),"")</f>
        <v/>
      </c>
      <c r="F34" s="134" t="str">
        <f t="array" ref="F34">IF(ISNUMBER($J34),INDEX('Výpočty'!$N$4:$N$63,$J34),"")</f>
        <v/>
      </c>
      <c r="G34" s="134" t="str">
        <f t="array" ref="G34">IF(ISNUMBER($J34),INDEX('Výpočty'!$O$4:$O$63,$J34),"")</f>
        <v/>
      </c>
      <c r="H34" s="136"/>
      <c r="I34" s="116" t="str">
        <f t="array" ref="I34">IF(ISNUMBER($J34),INDEX('Výpočty'!I$4:I$63,$J34),"")</f>
        <v/>
      </c>
      <c r="J34" s="114" t="str">
        <f>'Výpočty'!AE98</f>
        <v>#NUM!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ht="15.75" customHeight="1">
      <c r="A35" s="108">
        <v>32.0</v>
      </c>
      <c r="B35" s="150" t="str">
        <f t="array" ref="B35">IF(ISNUMBER($J35),INDEX(Registrace!$G$4:$G$50,$J35),"")</f>
        <v/>
      </c>
      <c r="C35" s="150" t="str">
        <f t="array" ref="C35">IF(ISNUMBER($J35),INDEX('Výpočty'!$F$4:$F$63,$J35),"")</f>
        <v/>
      </c>
      <c r="D35" s="150" t="str">
        <f t="array" ref="D35">IF(ISNUMBER($J35),INDEX('Výpočty'!$G$4:$G$63,$J35),"")</f>
        <v/>
      </c>
      <c r="E35" s="151" t="str">
        <f t="array" ref="E35">IF(ISNUMBER($J35),INDEX('Výpočty'!M$4:M$63,$J35),"")</f>
        <v/>
      </c>
      <c r="F35" s="134" t="str">
        <f t="array" ref="F35">IF(ISNUMBER($J35),INDEX('Výpočty'!$N$4:$N$63,$J35),"")</f>
        <v/>
      </c>
      <c r="G35" s="134" t="str">
        <f t="array" ref="G35">IF(ISNUMBER($J35),INDEX('Výpočty'!$O$4:$O$63,$J35),"")</f>
        <v/>
      </c>
      <c r="H35" s="136"/>
      <c r="I35" s="116" t="str">
        <f t="array" ref="I35">IF(ISNUMBER($J35),INDEX('Výpočty'!I$4:I$63,$J35),"")</f>
        <v/>
      </c>
      <c r="J35" s="114" t="str">
        <f>'Výpočty'!AE99</f>
        <v>#NUM!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ht="15.75" customHeight="1">
      <c r="A36" s="108">
        <v>33.0</v>
      </c>
      <c r="B36" s="150" t="str">
        <f t="array" ref="B36">IF(ISNUMBER($J36),INDEX(Registrace!$G$4:$G$50,$J36),"")</f>
        <v/>
      </c>
      <c r="C36" s="150" t="str">
        <f t="array" ref="C36">IF(ISNUMBER($J36),INDEX('Výpočty'!$F$4:$F$63,$J36),"")</f>
        <v/>
      </c>
      <c r="D36" s="150" t="str">
        <f t="array" ref="D36">IF(ISNUMBER($J36),INDEX('Výpočty'!$G$4:$G$63,$J36),"")</f>
        <v/>
      </c>
      <c r="E36" s="151" t="str">
        <f t="array" ref="E36">IF(ISNUMBER($J36),INDEX('Výpočty'!M$4:M$63,$J36),"")</f>
        <v/>
      </c>
      <c r="F36" s="134" t="str">
        <f t="array" ref="F36">IF(ISNUMBER($J36),INDEX('Výpočty'!$N$4:$N$63,$J36),"")</f>
        <v/>
      </c>
      <c r="G36" s="134" t="str">
        <f t="array" ref="G36">IF(ISNUMBER($J36),INDEX('Výpočty'!$O$4:$O$63,$J36),"")</f>
        <v/>
      </c>
      <c r="H36" s="136"/>
      <c r="I36" s="116" t="str">
        <f t="array" ref="I36">IF(ISNUMBER($J36),INDEX('Výpočty'!I$4:I$63,$J36),"")</f>
        <v/>
      </c>
      <c r="J36" s="114" t="str">
        <f>'Výpočty'!AE100</f>
        <v>#NUM!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ht="15.75" customHeight="1">
      <c r="A37" s="108">
        <v>34.0</v>
      </c>
      <c r="B37" s="152" t="str">
        <f t="array" ref="B37">IF(ISNUMBER($J37),INDEX(Registrace!$G$4:$G$50,$J37),"")</f>
        <v/>
      </c>
      <c r="C37" s="152" t="str">
        <f t="array" ref="C37">IF(ISNUMBER($J37),INDEX('Výpočty'!$F$4:$F$63,$J37),"")</f>
        <v/>
      </c>
      <c r="D37" s="152" t="str">
        <f t="array" ref="D37">IF(ISNUMBER($J37),INDEX('Výpočty'!$G$4:$G$63,$J37),"")</f>
        <v/>
      </c>
      <c r="E37" s="153" t="str">
        <f t="array" ref="E37">IF(ISNUMBER($J37),INDEX('Výpočty'!M$4:M$63,$J37),"")</f>
        <v/>
      </c>
      <c r="F37" s="134" t="str">
        <f t="array" ref="F37">IF(ISNUMBER($J37),INDEX('Výpočty'!$N$4:$N$63,$J37),"")</f>
        <v/>
      </c>
      <c r="G37" s="134" t="str">
        <f t="array" ref="G37">IF(ISNUMBER($J37),INDEX('Výpočty'!$O$4:$O$63,$J37),"")</f>
        <v/>
      </c>
      <c r="H37" s="136"/>
      <c r="I37" s="116" t="str">
        <f t="array" ref="I37">IF(ISNUMBER($J37),INDEX('Výpočty'!I$4:I$63,$J37),"")</f>
        <v/>
      </c>
      <c r="J37" s="114" t="str">
        <f>'Výpočty'!AE101</f>
        <v>#NUM!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ht="15.75" customHeight="1">
      <c r="A38" s="108">
        <v>35.0</v>
      </c>
      <c r="B38" s="152" t="str">
        <f t="array" ref="B38">IF(ISNUMBER($J38),INDEX(Registrace!$G$4:$G$50,$J38),"")</f>
        <v/>
      </c>
      <c r="C38" s="152" t="str">
        <f t="array" ref="C38">IF(ISNUMBER($J38),INDEX('Výpočty'!$F$4:$F$63,$J38),"")</f>
        <v/>
      </c>
      <c r="D38" s="152" t="str">
        <f t="array" ref="D38">IF(ISNUMBER($J38),INDEX('Výpočty'!$G$4:$G$63,$J38),"")</f>
        <v/>
      </c>
      <c r="E38" s="153" t="str">
        <f t="array" ref="E38">IF(ISNUMBER($J38),INDEX('Výpočty'!M$4:M$63,$J38),"")</f>
        <v/>
      </c>
      <c r="F38" s="134" t="str">
        <f t="array" ref="F38">IF(ISNUMBER($J38),INDEX('Výpočty'!$N$4:$N$63,$J38),"")</f>
        <v/>
      </c>
      <c r="G38" s="134" t="str">
        <f t="array" ref="G38">IF(ISNUMBER($J38),INDEX('Výpočty'!$O$4:$O$63,$J38),"")</f>
        <v/>
      </c>
      <c r="H38" s="136"/>
      <c r="I38" s="116" t="str">
        <f t="array" ref="I38">IF(ISNUMBER($J38),INDEX('Výpočty'!I$4:I$63,$J38),"")</f>
        <v/>
      </c>
      <c r="J38" s="114" t="str">
        <f>'Výpočty'!AE102</f>
        <v>#NUM!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ht="15.75" customHeight="1">
      <c r="A39" s="108">
        <v>36.0</v>
      </c>
      <c r="B39" s="152" t="str">
        <f t="array" ref="B39">IF(ISNUMBER($J39),INDEX(Registrace!$G$4:$G$50,$J39),"")</f>
        <v/>
      </c>
      <c r="C39" s="152" t="str">
        <f t="array" ref="C39">IF(ISNUMBER($J39),INDEX('Výpočty'!$F$4:$F$63,$J39),"")</f>
        <v/>
      </c>
      <c r="D39" s="152" t="str">
        <f t="array" ref="D39">IF(ISNUMBER($J39),INDEX('Výpočty'!$G$4:$G$63,$J39),"")</f>
        <v/>
      </c>
      <c r="E39" s="153" t="str">
        <f t="array" ref="E39">IF(ISNUMBER($J39),INDEX('Výpočty'!M$4:M$63,$J39),"")</f>
        <v/>
      </c>
      <c r="F39" s="134" t="str">
        <f t="array" ref="F39">IF(ISNUMBER($J39),INDEX('Výpočty'!$N$4:$N$63,$J39),"")</f>
        <v/>
      </c>
      <c r="G39" s="134" t="str">
        <f t="array" ref="G39">IF(ISNUMBER($J39),INDEX('Výpočty'!$O$4:$O$63,$J39),"")</f>
        <v/>
      </c>
      <c r="H39" s="136"/>
      <c r="I39" s="116" t="str">
        <f t="array" ref="I39">IF(ISNUMBER($J39),INDEX('Výpočty'!I$4:I$63,$J39),"")</f>
        <v/>
      </c>
      <c r="J39" s="114" t="str">
        <f>'Výpočty'!AE103</f>
        <v>#NUM!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ht="15.75" customHeight="1">
      <c r="A40" s="108">
        <v>37.0</v>
      </c>
      <c r="B40" s="152" t="str">
        <f t="array" ref="B40">IF(ISNUMBER($J40),INDEX(Registrace!$G$4:$G$50,$J40),"")</f>
        <v/>
      </c>
      <c r="C40" s="152" t="str">
        <f t="array" ref="C40">IF(ISNUMBER($J40),INDEX('Výpočty'!$F$4:$F$63,$J40),"")</f>
        <v/>
      </c>
      <c r="D40" s="152" t="str">
        <f t="array" ref="D40">IF(ISNUMBER($J40),INDEX('Výpočty'!$G$4:$G$63,$J40),"")</f>
        <v/>
      </c>
      <c r="E40" s="153" t="str">
        <f t="array" ref="E40">IF(ISNUMBER($J40),INDEX('Výpočty'!M$4:M$63,$J40),"")</f>
        <v/>
      </c>
      <c r="F40" s="134" t="str">
        <f t="array" ref="F40">IF(ISNUMBER($J40),INDEX('Výpočty'!$N$4:$N$63,$J40),"")</f>
        <v/>
      </c>
      <c r="G40" s="134" t="str">
        <f t="array" ref="G40">IF(ISNUMBER($J40),INDEX('Výpočty'!$O$4:$O$63,$J40),"")</f>
        <v/>
      </c>
      <c r="H40" s="136"/>
      <c r="I40" s="116" t="str">
        <f t="array" ref="I40">IF(ISNUMBER($J40),INDEX('Výpočty'!I$4:I$63,$J40),"")</f>
        <v/>
      </c>
      <c r="J40" s="114" t="str">
        <f>'Výpočty'!AE104</f>
        <v>#NUM!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ht="15.75" customHeight="1">
      <c r="A41" s="108">
        <v>38.0</v>
      </c>
      <c r="B41" s="152" t="str">
        <f t="array" ref="B41">IF(ISNUMBER($J41),INDEX(Registrace!$G$4:$G$50,$J41),"")</f>
        <v/>
      </c>
      <c r="C41" s="152" t="str">
        <f t="array" ref="C41">IF(ISNUMBER($J41),INDEX('Výpočty'!$F$4:$F$63,$J41),"")</f>
        <v/>
      </c>
      <c r="D41" s="152" t="str">
        <f t="array" ref="D41">IF(ISNUMBER($J41),INDEX('Výpočty'!$G$4:$G$63,$J41),"")</f>
        <v/>
      </c>
      <c r="E41" s="153" t="str">
        <f t="array" ref="E41">IF(ISNUMBER($J41),INDEX('Výpočty'!M$4:M$63,$J41),"")</f>
        <v/>
      </c>
      <c r="F41" s="134" t="str">
        <f t="array" ref="F41">IF(ISNUMBER($J41),INDEX('Výpočty'!$N$4:$N$63,$J41),"")</f>
        <v/>
      </c>
      <c r="G41" s="134" t="str">
        <f t="array" ref="G41">IF(ISNUMBER($J41),INDEX('Výpočty'!$O$4:$O$63,$J41),"")</f>
        <v/>
      </c>
      <c r="H41" s="136"/>
      <c r="I41" s="116" t="str">
        <f t="array" ref="I41">IF(ISNUMBER($J41),INDEX('Výpočty'!I$4:I$63,$J41),"")</f>
        <v/>
      </c>
      <c r="J41" s="114" t="str">
        <f>'Výpočty'!AE105</f>
        <v>#NUM!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ht="15.75" customHeight="1">
      <c r="A42" s="108">
        <v>39.0</v>
      </c>
      <c r="B42" s="152" t="str">
        <f t="array" ref="B42">IF(ISNUMBER($J42),INDEX(Registrace!$G$4:$G$50,$J42),"")</f>
        <v/>
      </c>
      <c r="C42" s="152" t="str">
        <f t="array" ref="C42">IF(ISNUMBER($J42),INDEX('Výpočty'!$F$4:$F$63,$J42),"")</f>
        <v/>
      </c>
      <c r="D42" s="152" t="str">
        <f t="array" ref="D42">IF(ISNUMBER($J42),INDEX('Výpočty'!$G$4:$G$63,$J42),"")</f>
        <v/>
      </c>
      <c r="E42" s="153" t="str">
        <f t="array" ref="E42">IF(ISNUMBER($J42),INDEX('Výpočty'!M$4:M$63,$J42),"")</f>
        <v/>
      </c>
      <c r="F42" s="134" t="str">
        <f t="array" ref="F42">IF(ISNUMBER($J42),INDEX('Výpočty'!$N$4:$N$63,$J42),"")</f>
        <v/>
      </c>
      <c r="G42" s="134" t="str">
        <f t="array" ref="G42">IF(ISNUMBER($J42),INDEX('Výpočty'!$O$4:$O$63,$J42),"")</f>
        <v/>
      </c>
      <c r="H42" s="136"/>
      <c r="I42" s="116" t="str">
        <f t="array" ref="I42">IF(ISNUMBER($J42),INDEX('Výpočty'!I$4:I$63,$J42),"")</f>
        <v/>
      </c>
      <c r="J42" s="114" t="str">
        <f>'Výpočty'!AE106</f>
        <v>#NUM!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ht="15.75" customHeight="1">
      <c r="A43" s="108">
        <v>40.0</v>
      </c>
      <c r="B43" s="152" t="str">
        <f t="array" ref="B43">IF(ISNUMBER($J43),INDEX(Registrace!$G$4:$G$50,$J43),"")</f>
        <v/>
      </c>
      <c r="C43" s="152" t="str">
        <f t="array" ref="C43">IF(ISNUMBER($J43),INDEX('Výpočty'!$F$4:$F$63,$J43),"")</f>
        <v/>
      </c>
      <c r="D43" s="152" t="str">
        <f t="array" ref="D43">IF(ISNUMBER($J43),INDEX('Výpočty'!$G$4:$G$63,$J43),"")</f>
        <v/>
      </c>
      <c r="E43" s="153" t="str">
        <f t="array" ref="E43">IF(ISNUMBER($J43),INDEX('Výpočty'!M$4:M$63,$J43),"")</f>
        <v/>
      </c>
      <c r="F43" s="134" t="str">
        <f t="array" ref="F43">IF(ISNUMBER($J43),INDEX('Výpočty'!$N$4:$N$63,$J43),"")</f>
        <v/>
      </c>
      <c r="G43" s="134" t="str">
        <f t="array" ref="G43">IF(ISNUMBER($J43),INDEX('Výpočty'!$O$4:$O$63,$J43),"")</f>
        <v/>
      </c>
      <c r="H43" s="136"/>
      <c r="I43" s="116" t="str">
        <f t="array" ref="I43">IF(ISNUMBER($J43),INDEX('Výpočty'!I$4:I$63,$J43),"")</f>
        <v/>
      </c>
      <c r="J43" s="114" t="str">
        <f>'Výpočty'!AE107</f>
        <v>#NUM!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ht="15.75" customHeight="1">
      <c r="A44" s="108">
        <v>41.0</v>
      </c>
      <c r="B44" s="152" t="str">
        <f t="array" ref="B44">IF(ISNUMBER($J44),INDEX(Registrace!$G$4:$G$50,$J44),"")</f>
        <v/>
      </c>
      <c r="C44" s="152" t="str">
        <f t="array" ref="C44">IF(ISNUMBER($J44),INDEX('Výpočty'!$F$4:$F$63,$J44),"")</f>
        <v/>
      </c>
      <c r="D44" s="152" t="str">
        <f t="array" ref="D44">IF(ISNUMBER($J44),INDEX('Výpočty'!$G$4:$G$63,$J44),"")</f>
        <v/>
      </c>
      <c r="E44" s="153" t="str">
        <f t="array" ref="E44">IF(ISNUMBER($J44),INDEX('Výpočty'!M$4:M$63,$J44),"")</f>
        <v/>
      </c>
      <c r="F44" s="134" t="str">
        <f t="array" ref="F44">IF(ISNUMBER($J44),INDEX('Výpočty'!$N$4:$N$63,$J44),"")</f>
        <v/>
      </c>
      <c r="G44" s="134" t="str">
        <f t="array" ref="G44">IF(ISNUMBER($J44),INDEX('Výpočty'!$O$4:$O$63,$J44),"")</f>
        <v/>
      </c>
      <c r="H44" s="136"/>
      <c r="I44" s="116" t="str">
        <f t="array" ref="I44">IF(ISNUMBER($J44),INDEX('Výpočty'!I$4:I$63,$J44),"")</f>
        <v/>
      </c>
      <c r="J44" s="114" t="str">
        <f>'Výpočty'!AE108</f>
        <v>#NUM!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ht="15.75" customHeight="1">
      <c r="A45" s="108">
        <v>42.0</v>
      </c>
      <c r="B45" s="152" t="str">
        <f t="array" ref="B45">IF(ISNUMBER($J45),INDEX(Registrace!$G$4:$G$50,$J45),"")</f>
        <v/>
      </c>
      <c r="C45" s="152" t="str">
        <f t="array" ref="C45">IF(ISNUMBER($J45),INDEX('Výpočty'!$F$4:$F$63,$J45),"")</f>
        <v/>
      </c>
      <c r="D45" s="152" t="str">
        <f t="array" ref="D45">IF(ISNUMBER($J45),INDEX('Výpočty'!$G$4:$G$63,$J45),"")</f>
        <v/>
      </c>
      <c r="E45" s="153" t="str">
        <f t="array" ref="E45">IF(ISNUMBER($J45),INDEX('Výpočty'!M$4:M$63,$J45),"")</f>
        <v/>
      </c>
      <c r="F45" s="134" t="str">
        <f t="array" ref="F45">IF(ISNUMBER($J45),INDEX('Výpočty'!$N$4:$N$63,$J45),"")</f>
        <v/>
      </c>
      <c r="G45" s="134" t="str">
        <f t="array" ref="G45">IF(ISNUMBER($J45),INDEX('Výpočty'!$O$4:$O$63,$J45),"")</f>
        <v/>
      </c>
      <c r="H45" s="136"/>
      <c r="I45" s="116" t="str">
        <f t="array" ref="I45">IF(ISNUMBER($J45),INDEX('Výpočty'!I$4:I$63,$J45),"")</f>
        <v/>
      </c>
      <c r="J45" s="114" t="str">
        <f>'Výpočty'!AE109</f>
        <v>#NUM!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ht="15.75" customHeight="1">
      <c r="A46" s="108">
        <v>43.0</v>
      </c>
      <c r="B46" s="152" t="str">
        <f t="array" ref="B46">IF(ISNUMBER($J46),INDEX(Registrace!$G$4:$G$50,$J46),"")</f>
        <v/>
      </c>
      <c r="C46" s="152" t="str">
        <f t="array" ref="C46">IF(ISNUMBER($J46),INDEX('Výpočty'!$F$4:$F$63,$J46),"")</f>
        <v/>
      </c>
      <c r="D46" s="152" t="str">
        <f t="array" ref="D46">IF(ISNUMBER($J46),INDEX('Výpočty'!$G$4:$G$63,$J46),"")</f>
        <v/>
      </c>
      <c r="E46" s="153" t="str">
        <f t="array" ref="E46">IF(ISNUMBER($J46),INDEX('Výpočty'!M$4:M$63,$J46),"")</f>
        <v/>
      </c>
      <c r="F46" s="134" t="str">
        <f t="array" ref="F46">IF(ISNUMBER($J46),INDEX('Výpočty'!$N$4:$N$63,$J46),"")</f>
        <v/>
      </c>
      <c r="G46" s="134" t="str">
        <f t="array" ref="G46">IF(ISNUMBER($J46),INDEX('Výpočty'!$O$4:$O$63,$J46),"")</f>
        <v/>
      </c>
      <c r="H46" s="136"/>
      <c r="I46" s="116" t="str">
        <f t="array" ref="I46">IF(ISNUMBER($J46),INDEX('Výpočty'!I$4:I$63,$J46),"")</f>
        <v/>
      </c>
      <c r="J46" s="114" t="str">
        <f>'Výpočty'!AE110</f>
        <v>#NUM!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ht="15.75" customHeight="1">
      <c r="A47" s="108">
        <v>44.0</v>
      </c>
      <c r="B47" s="152" t="str">
        <f t="array" ref="B47">IF(ISNUMBER($J47),INDEX(Registrace!$G$4:$G$50,$J47),"")</f>
        <v/>
      </c>
      <c r="C47" s="152" t="str">
        <f t="array" ref="C47">IF(ISNUMBER($J47),INDEX('Výpočty'!$F$4:$F$63,$J47),"")</f>
        <v/>
      </c>
      <c r="D47" s="152" t="str">
        <f t="array" ref="D47">IF(ISNUMBER($J47),INDEX('Výpočty'!$G$4:$G$63,$J47),"")</f>
        <v/>
      </c>
      <c r="E47" s="153" t="str">
        <f t="array" ref="E47">IF(ISNUMBER($J47),INDEX('Výpočty'!M$4:M$63,$J47),"")</f>
        <v/>
      </c>
      <c r="F47" s="134" t="str">
        <f t="array" ref="F47">IF(ISNUMBER($J47),INDEX('Výpočty'!$N$4:$N$63,$J47),"")</f>
        <v/>
      </c>
      <c r="G47" s="134" t="str">
        <f t="array" ref="G47">IF(ISNUMBER($J47),INDEX('Výpočty'!$O$4:$O$63,$J47),"")</f>
        <v/>
      </c>
      <c r="H47" s="136"/>
      <c r="I47" s="116" t="str">
        <f t="array" ref="I47">IF(ISNUMBER($J47),INDEX('Výpočty'!I$4:I$63,$J47),"")</f>
        <v/>
      </c>
      <c r="J47" s="114" t="str">
        <f>'Výpočty'!AE111</f>
        <v>#NUM!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ht="15.75" customHeight="1">
      <c r="A48" s="108">
        <v>45.0</v>
      </c>
      <c r="B48" s="152" t="str">
        <f t="array" ref="B48">IF(ISNUMBER($J48),INDEX(Registrace!$G$4:$G$50,$J48),"")</f>
        <v/>
      </c>
      <c r="C48" s="152" t="str">
        <f t="array" ref="C48">IF(ISNUMBER($J48),INDEX('Výpočty'!$F$4:$F$63,$J48),"")</f>
        <v/>
      </c>
      <c r="D48" s="152" t="str">
        <f t="array" ref="D48">IF(ISNUMBER($J48),INDEX('Výpočty'!$G$4:$G$63,$J48),"")</f>
        <v/>
      </c>
      <c r="E48" s="153" t="str">
        <f t="array" ref="E48">IF(ISNUMBER($J48),INDEX('Výpočty'!M$4:M$63,$J48),"")</f>
        <v/>
      </c>
      <c r="F48" s="134" t="str">
        <f t="array" ref="F48">IF(ISNUMBER($J48),INDEX('Výpočty'!$N$4:$N$63,$J48),"")</f>
        <v/>
      </c>
      <c r="G48" s="134" t="str">
        <f t="array" ref="G48">IF(ISNUMBER($J48),INDEX('Výpočty'!$O$4:$O$63,$J48),"")</f>
        <v/>
      </c>
      <c r="H48" s="136"/>
      <c r="I48" s="116" t="str">
        <f t="array" ref="I48">IF(ISNUMBER($J48),INDEX('Výpočty'!I$4:I$63,$J48),"")</f>
        <v/>
      </c>
      <c r="J48" s="114" t="str">
        <f>'Výpočty'!AE112</f>
        <v>#NUM!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ht="15.75" customHeight="1">
      <c r="A49" s="108">
        <v>46.0</v>
      </c>
      <c r="B49" s="152" t="str">
        <f t="array" ref="B49">IF(ISNUMBER($J49),INDEX(Registrace!$G$4:$G$50,$J49),"")</f>
        <v/>
      </c>
      <c r="C49" s="152" t="str">
        <f t="array" ref="C49">IF(ISNUMBER($J49),INDEX('Výpočty'!$F$4:$F$63,$J49),"")</f>
        <v/>
      </c>
      <c r="D49" s="152" t="str">
        <f t="array" ref="D49">IF(ISNUMBER($J49),INDEX('Výpočty'!$G$4:$G$63,$J49),"")</f>
        <v/>
      </c>
      <c r="E49" s="153" t="str">
        <f t="array" ref="E49">IF(ISNUMBER($J49),INDEX('Výpočty'!M$4:M$63,$J49),"")</f>
        <v/>
      </c>
      <c r="F49" s="134" t="str">
        <f t="array" ref="F49">IF(ISNUMBER($J49),INDEX('Výpočty'!$N$4:$N$63,$J49),"")</f>
        <v/>
      </c>
      <c r="G49" s="134" t="str">
        <f t="array" ref="G49">IF(ISNUMBER($J49),INDEX('Výpočty'!$O$4:$O$63,$J49),"")</f>
        <v/>
      </c>
      <c r="H49" s="136"/>
      <c r="I49" s="116" t="str">
        <f t="array" ref="I49">IF(ISNUMBER($J49),INDEX('Výpočty'!I$4:I$63,$J49),"")</f>
        <v/>
      </c>
      <c r="J49" s="114" t="str">
        <f>'Výpočty'!AE113</f>
        <v>#NUM!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ht="15.75" customHeight="1">
      <c r="A50" s="108">
        <v>47.0</v>
      </c>
      <c r="B50" s="152" t="str">
        <f t="array" ref="B50">IF(ISNUMBER($J50),INDEX(Registrace!$G$4:$G$50,$J50),"")</f>
        <v/>
      </c>
      <c r="C50" s="152" t="str">
        <f t="array" ref="C50">IF(ISNUMBER($J50),INDEX('Výpočty'!$F$4:$F$63,$J50),"")</f>
        <v/>
      </c>
      <c r="D50" s="152" t="str">
        <f t="array" ref="D50">IF(ISNUMBER($J50),INDEX('Výpočty'!$G$4:$G$63,$J50),"")</f>
        <v/>
      </c>
      <c r="E50" s="153" t="str">
        <f t="array" ref="E50">IF(ISNUMBER($J50),INDEX('Výpočty'!M$4:M$63,$J50),"")</f>
        <v/>
      </c>
      <c r="F50" s="134" t="str">
        <f t="array" ref="F50">IF(ISNUMBER($J50),INDEX('Výpočty'!$N$4:$N$63,$J50),"")</f>
        <v/>
      </c>
      <c r="G50" s="134" t="str">
        <f t="array" ref="G50">IF(ISNUMBER($J50),INDEX('Výpočty'!$O$4:$O$63,$J50),"")</f>
        <v/>
      </c>
      <c r="H50" s="136"/>
      <c r="I50" s="116" t="str">
        <f t="array" ref="I50">IF(ISNUMBER($J50),INDEX('Výpočty'!I$4:I$63,$J50),"")</f>
        <v/>
      </c>
      <c r="J50" s="114" t="str">
        <f>'Výpočty'!AE114</f>
        <v>#NUM!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ht="15.75" customHeight="1">
      <c r="A51" s="108">
        <v>48.0</v>
      </c>
      <c r="B51" s="152" t="str">
        <f t="array" ref="B51">IF(ISNUMBER($J51),INDEX(Registrace!$G$4:$G$50,$J51),"")</f>
        <v/>
      </c>
      <c r="C51" s="152" t="str">
        <f t="array" ref="C51">IF(ISNUMBER($J51),INDEX('Výpočty'!$F$4:$F$63,$J51),"")</f>
        <v/>
      </c>
      <c r="D51" s="152" t="str">
        <f t="array" ref="D51">IF(ISNUMBER($J51),INDEX('Výpočty'!$G$4:$G$63,$J51),"")</f>
        <v/>
      </c>
      <c r="E51" s="153" t="str">
        <f t="array" ref="E51">IF(ISNUMBER($J51),INDEX('Výpočty'!M$4:M$63,$J51),"")</f>
        <v/>
      </c>
      <c r="F51" s="134" t="str">
        <f t="array" ref="F51">IF(ISNUMBER($J51),INDEX('Výpočty'!$N$4:$N$63,$J51),"")</f>
        <v/>
      </c>
      <c r="G51" s="134" t="str">
        <f t="array" ref="G51">IF(ISNUMBER($J51),INDEX('Výpočty'!$O$4:$O$63,$J51),"")</f>
        <v/>
      </c>
      <c r="H51" s="136"/>
      <c r="I51" s="116" t="str">
        <f t="array" ref="I51">IF(ISNUMBER($J51),INDEX('Výpočty'!I$4:I$63,$J51),"")</f>
        <v/>
      </c>
      <c r="J51" s="114" t="str">
        <f>'Výpočty'!AE115</f>
        <v>#NUM!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A52" s="108">
        <v>49.0</v>
      </c>
      <c r="B52" s="152" t="str">
        <f t="array" ref="B52">IF(ISNUMBER($J52),INDEX(Registrace!$G$4:$G$50,$J52),"")</f>
        <v/>
      </c>
      <c r="C52" s="152" t="str">
        <f t="array" ref="C52">IF(ISNUMBER($J52),INDEX('Výpočty'!$F$4:$F$63,$J52),"")</f>
        <v/>
      </c>
      <c r="D52" s="152" t="str">
        <f t="array" ref="D52">IF(ISNUMBER($J52),INDEX('Výpočty'!$G$4:$G$63,$J52),"")</f>
        <v/>
      </c>
      <c r="E52" s="153" t="str">
        <f t="array" ref="E52">IF(ISNUMBER($J52),INDEX('Výpočty'!M$4:M$63,$J52),"")</f>
        <v/>
      </c>
      <c r="F52" s="134" t="str">
        <f t="array" ref="F52">IF(ISNUMBER($J52),INDEX('Výpočty'!$N$4:$N$63,$J52),"")</f>
        <v/>
      </c>
      <c r="G52" s="134" t="str">
        <f t="array" ref="G52">IF(ISNUMBER($J52),INDEX('Výpočty'!$O$4:$O$63,$J52),"")</f>
        <v/>
      </c>
      <c r="H52" s="136"/>
      <c r="I52" s="116" t="str">
        <f t="array" ref="I52">IF(ISNUMBER($J52),INDEX('Výpočty'!I$4:I$63,$J52),"")</f>
        <v/>
      </c>
      <c r="J52" s="114" t="str">
        <f>'Výpočty'!AE116</f>
        <v>#NUM!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ht="15.75" customHeight="1">
      <c r="A53" s="108">
        <v>50.0</v>
      </c>
      <c r="B53" s="152" t="str">
        <f t="array" ref="B53">IF(ISNUMBER($J53),INDEX(Registrace!$G$4:$G$50,$J53),"")</f>
        <v/>
      </c>
      <c r="C53" s="152" t="str">
        <f t="array" ref="C53">IF(ISNUMBER($J53),INDEX('Výpočty'!$F$4:$F$63,$J53),"")</f>
        <v/>
      </c>
      <c r="D53" s="152" t="str">
        <f t="array" ref="D53">IF(ISNUMBER($J53),INDEX('Výpočty'!$G$4:$G$63,$J53),"")</f>
        <v/>
      </c>
      <c r="E53" s="153" t="str">
        <f t="array" ref="E53">IF(ISNUMBER($J53),INDEX('Výpočty'!M$4:M$63,$J53),"")</f>
        <v/>
      </c>
      <c r="F53" s="134" t="str">
        <f t="array" ref="F53">IF(ISNUMBER($J53),INDEX('Výpočty'!$N$4:$N$63,$J53),"")</f>
        <v/>
      </c>
      <c r="G53" s="134" t="str">
        <f t="array" ref="G53">IF(ISNUMBER($J53),INDEX('Výpočty'!$O$4:$O$63,$J53),"")</f>
        <v/>
      </c>
      <c r="H53" s="136"/>
      <c r="I53" s="116" t="str">
        <f t="array" ref="I53">IF(ISNUMBER($J53),INDEX('Výpočty'!I$4:I$63,$J53),"")</f>
        <v/>
      </c>
      <c r="J53" s="114" t="str">
        <f>'Výpočty'!AE117</f>
        <v>#NUM!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ht="15.75" customHeight="1">
      <c r="A54" s="108">
        <v>51.0</v>
      </c>
      <c r="B54" s="152" t="str">
        <f t="array" ref="B54">IF(ISNUMBER($J54),INDEX(Registrace!$G$4:$G$50,$J54),"")</f>
        <v/>
      </c>
      <c r="C54" s="152" t="str">
        <f t="array" ref="C54">IF(ISNUMBER($J54),INDEX('Výpočty'!$F$4:$F$63,$J54),"")</f>
        <v/>
      </c>
      <c r="D54" s="152" t="str">
        <f t="array" ref="D54">IF(ISNUMBER($J54),INDEX('Výpočty'!$G$4:$G$63,$J54),"")</f>
        <v/>
      </c>
      <c r="E54" s="153" t="str">
        <f t="array" ref="E54">IF(ISNUMBER($J54),INDEX('Výpočty'!M$4:M$63,$J54),"")</f>
        <v/>
      </c>
      <c r="F54" s="134" t="str">
        <f t="array" ref="F54">IF(ISNUMBER($J54),INDEX('Výpočty'!$N$4:$N$63,$J54),"")</f>
        <v/>
      </c>
      <c r="G54" s="134" t="str">
        <f t="array" ref="G54">IF(ISNUMBER($J54),INDEX('Výpočty'!$O$4:$O$63,$J54),"")</f>
        <v/>
      </c>
      <c r="H54" s="136"/>
      <c r="I54" s="116" t="str">
        <f t="array" ref="I54">IF(ISNUMBER($J54),INDEX('Výpočty'!I$4:I$63,$J54),"")</f>
        <v/>
      </c>
      <c r="J54" s="114" t="str">
        <f>'Výpočty'!AE118</f>
        <v>#NUM!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ht="15.75" customHeight="1">
      <c r="A55" s="108">
        <v>52.0</v>
      </c>
      <c r="B55" s="152" t="str">
        <f t="array" ref="B55">IF(ISNUMBER($J55),INDEX(Registrace!$G$4:$G$50,$J55),"")</f>
        <v/>
      </c>
      <c r="C55" s="152" t="str">
        <f t="array" ref="C55">IF(ISNUMBER($J55),INDEX('Výpočty'!$F$4:$F$63,$J55),"")</f>
        <v/>
      </c>
      <c r="D55" s="152" t="str">
        <f t="array" ref="D55">IF(ISNUMBER($J55),INDEX('Výpočty'!$G$4:$G$63,$J55),"")</f>
        <v/>
      </c>
      <c r="E55" s="153" t="str">
        <f t="array" ref="E55">IF(ISNUMBER($J55),INDEX('Výpočty'!M$4:M$63,$J55),"")</f>
        <v/>
      </c>
      <c r="F55" s="134" t="str">
        <f t="array" ref="F55">IF(ISNUMBER($J55),INDEX('Výpočty'!$N$4:$N$63,$J55),"")</f>
        <v/>
      </c>
      <c r="G55" s="134" t="str">
        <f t="array" ref="G55">IF(ISNUMBER($J55),INDEX('Výpočty'!$O$4:$O$63,$J55),"")</f>
        <v/>
      </c>
      <c r="H55" s="136"/>
      <c r="I55" s="116" t="str">
        <f t="array" ref="I55">IF(ISNUMBER($J55),INDEX('Výpočty'!I$4:I$63,$J55),"")</f>
        <v/>
      </c>
      <c r="J55" s="114" t="str">
        <f>'Výpočty'!AE119</f>
        <v>#NUM!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ht="15.75" customHeight="1">
      <c r="A56" s="108">
        <v>53.0</v>
      </c>
      <c r="B56" s="152" t="str">
        <f t="array" ref="B56">IF(ISNUMBER($J56),INDEX(Registrace!$G$4:$G$50,$J56),"")</f>
        <v/>
      </c>
      <c r="C56" s="152" t="str">
        <f t="array" ref="C56">IF(ISNUMBER($J56),INDEX('Výpočty'!$F$4:$F$63,$J56),"")</f>
        <v/>
      </c>
      <c r="D56" s="152" t="str">
        <f t="array" ref="D56">IF(ISNUMBER($J56),INDEX('Výpočty'!$G$4:$G$63,$J56),"")</f>
        <v/>
      </c>
      <c r="E56" s="153" t="str">
        <f t="array" ref="E56">IF(ISNUMBER($J56),INDEX('Výpočty'!M$4:M$63,$J56),"")</f>
        <v/>
      </c>
      <c r="F56" s="134" t="str">
        <f t="array" ref="F56">IF(ISNUMBER($J56),INDEX('Výpočty'!$N$4:$N$63,$J56),"")</f>
        <v/>
      </c>
      <c r="G56" s="134" t="str">
        <f t="array" ref="G56">IF(ISNUMBER($J56),INDEX('Výpočty'!$O$4:$O$63,$J56),"")</f>
        <v/>
      </c>
      <c r="H56" s="136"/>
      <c r="I56" s="116" t="str">
        <f t="array" ref="I56">IF(ISNUMBER($J56),INDEX('Výpočty'!I$4:I$63,$J56),"")</f>
        <v/>
      </c>
      <c r="J56" s="114" t="str">
        <f>'Výpočty'!AE120</f>
        <v>#NUM!</v>
      </c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ht="15.75" customHeight="1">
      <c r="A57" s="108">
        <v>54.0</v>
      </c>
      <c r="B57" s="152" t="str">
        <f t="array" ref="B57">IF(ISNUMBER($J57),INDEX(Registrace!$G$4:$G$50,$J57),"")</f>
        <v/>
      </c>
      <c r="C57" s="152" t="str">
        <f t="array" ref="C57">IF(ISNUMBER($J57),INDEX('Výpočty'!$F$4:$F$63,$J57),"")</f>
        <v/>
      </c>
      <c r="D57" s="152" t="str">
        <f t="array" ref="D57">IF(ISNUMBER($J57),INDEX('Výpočty'!$G$4:$G$63,$J57),"")</f>
        <v/>
      </c>
      <c r="E57" s="153" t="str">
        <f t="array" ref="E57">IF(ISNUMBER($J57),INDEX('Výpočty'!M$4:M$63,$J57),"")</f>
        <v/>
      </c>
      <c r="F57" s="134" t="str">
        <f t="array" ref="F57">IF(ISNUMBER($J57),INDEX('Výpočty'!$N$4:$N$63,$J57),"")</f>
        <v/>
      </c>
      <c r="G57" s="134" t="str">
        <f t="array" ref="G57">IF(ISNUMBER($J57),INDEX('Výpočty'!$O$4:$O$63,$J57),"")</f>
        <v/>
      </c>
      <c r="H57" s="136"/>
      <c r="I57" s="116" t="str">
        <f t="array" ref="I57">IF(ISNUMBER($J57),INDEX('Výpočty'!I$4:I$63,$J57),"")</f>
        <v/>
      </c>
      <c r="J57" s="114" t="str">
        <f>'Výpočty'!AE121</f>
        <v>#NUM!</v>
      </c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ht="15.75" customHeight="1">
      <c r="A58" s="108">
        <v>55.0</v>
      </c>
      <c r="B58" s="152" t="str">
        <f t="array" ref="B58">IF(ISNUMBER($J58),INDEX(Registrace!$G$4:$G$50,$J58),"")</f>
        <v/>
      </c>
      <c r="C58" s="152" t="str">
        <f t="array" ref="C58">IF(ISNUMBER($J58),INDEX('Výpočty'!$F$4:$F$63,$J58),"")</f>
        <v/>
      </c>
      <c r="D58" s="152" t="str">
        <f t="array" ref="D58">IF(ISNUMBER($J58),INDEX('Výpočty'!$G$4:$G$63,$J58),"")</f>
        <v/>
      </c>
      <c r="E58" s="153" t="str">
        <f t="array" ref="E58">IF(ISNUMBER($J58),INDEX('Výpočty'!M$4:M$63,$J58),"")</f>
        <v/>
      </c>
      <c r="F58" s="134" t="str">
        <f t="array" ref="F58">IF(ISNUMBER($J58),INDEX('Výpočty'!$N$4:$N$63,$J58),"")</f>
        <v/>
      </c>
      <c r="G58" s="134" t="str">
        <f t="array" ref="G58">IF(ISNUMBER($J58),INDEX('Výpočty'!$O$4:$O$63,$J58),"")</f>
        <v/>
      </c>
      <c r="H58" s="136"/>
      <c r="I58" s="116" t="str">
        <f t="array" ref="I58">IF(ISNUMBER($J58),INDEX('Výpočty'!I$4:I$63,$J58),"")</f>
        <v/>
      </c>
      <c r="J58" s="114" t="str">
        <f>'Výpočty'!AE122</f>
        <v>#NUM!</v>
      </c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ht="15.75" customHeight="1">
      <c r="A59" s="108">
        <v>56.0</v>
      </c>
      <c r="B59" s="152" t="str">
        <f t="array" ref="B59">IF(ISNUMBER($J59),INDEX(Registrace!$G$4:$G$50,$J59),"")</f>
        <v/>
      </c>
      <c r="C59" s="152" t="str">
        <f t="array" ref="C59">IF(ISNUMBER($J59),INDEX('Výpočty'!$F$4:$F$63,$J59),"")</f>
        <v/>
      </c>
      <c r="D59" s="152" t="str">
        <f t="array" ref="D59">IF(ISNUMBER($J59),INDEX('Výpočty'!$G$4:$G$63,$J59),"")</f>
        <v/>
      </c>
      <c r="E59" s="153" t="str">
        <f t="array" ref="E59">IF(ISNUMBER($J59),INDEX('Výpočty'!M$4:M$63,$J59),"")</f>
        <v/>
      </c>
      <c r="F59" s="134" t="str">
        <f t="array" ref="F59">IF(ISNUMBER($J59),INDEX('Výpočty'!$N$4:$N$63,$J59),"")</f>
        <v/>
      </c>
      <c r="G59" s="134" t="str">
        <f t="array" ref="G59">IF(ISNUMBER($J59),INDEX('Výpočty'!$O$4:$O$63,$J59),"")</f>
        <v/>
      </c>
      <c r="H59" s="136"/>
      <c r="I59" s="116" t="str">
        <f t="array" ref="I59">IF(ISNUMBER($J59),INDEX('Výpočty'!I$4:I$63,$J59),"")</f>
        <v/>
      </c>
      <c r="J59" s="114" t="str">
        <f>'Výpočty'!AE123</f>
        <v>#NUM!</v>
      </c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ht="15.75" customHeight="1">
      <c r="A60" s="108">
        <v>57.0</v>
      </c>
      <c r="B60" s="152" t="str">
        <f t="array" ref="B60">IF(ISNUMBER($J60),INDEX(Registrace!$G$4:$G$50,$J60),"")</f>
        <v/>
      </c>
      <c r="C60" s="152" t="str">
        <f t="array" ref="C60">IF(ISNUMBER($J60),INDEX('Výpočty'!$F$4:$F$63,$J60),"")</f>
        <v/>
      </c>
      <c r="D60" s="152" t="str">
        <f t="array" ref="D60">IF(ISNUMBER($J60),INDEX('Výpočty'!$G$4:$G$63,$J60),"")</f>
        <v/>
      </c>
      <c r="E60" s="153" t="str">
        <f t="array" ref="E60">IF(ISNUMBER($J60),INDEX('Výpočty'!M$4:M$63,$J60),"")</f>
        <v/>
      </c>
      <c r="F60" s="134" t="str">
        <f t="array" ref="F60">IF(ISNUMBER($J60),INDEX('Výpočty'!$N$4:$N$63,$J60),"")</f>
        <v/>
      </c>
      <c r="G60" s="134" t="str">
        <f t="array" ref="G60">IF(ISNUMBER($J60),INDEX('Výpočty'!$O$4:$O$63,$J60),"")</f>
        <v/>
      </c>
      <c r="H60" s="136"/>
      <c r="I60" s="116" t="str">
        <f t="array" ref="I60">IF(ISNUMBER($J60),INDEX('Výpočty'!I$4:I$63,$J60),"")</f>
        <v/>
      </c>
      <c r="J60" s="114" t="str">
        <f>'Výpočty'!AE124</f>
        <v>#NUM!</v>
      </c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ht="15.75" customHeight="1">
      <c r="A61" s="108">
        <v>58.0</v>
      </c>
      <c r="B61" s="152" t="str">
        <f t="array" ref="B61">IF(ISNUMBER($J61),INDEX(Registrace!$G$4:$G$50,$J61),"")</f>
        <v/>
      </c>
      <c r="C61" s="152" t="str">
        <f t="array" ref="C61">IF(ISNUMBER($J61),INDEX('Výpočty'!$F$4:$F$63,$J61),"")</f>
        <v/>
      </c>
      <c r="D61" s="152" t="str">
        <f t="array" ref="D61">IF(ISNUMBER($J61),INDEX('Výpočty'!$G$4:$G$63,$J61),"")</f>
        <v/>
      </c>
      <c r="E61" s="153" t="str">
        <f t="array" ref="E61">IF(ISNUMBER($J61),INDEX('Výpočty'!M$4:M$63,$J61),"")</f>
        <v/>
      </c>
      <c r="F61" s="134" t="str">
        <f t="array" ref="F61">IF(ISNUMBER($J61),INDEX('Výpočty'!$N$4:$N$63,$J61),"")</f>
        <v/>
      </c>
      <c r="G61" s="134" t="str">
        <f t="array" ref="G61">IF(ISNUMBER($J61),INDEX('Výpočty'!$O$4:$O$63,$J61),"")</f>
        <v/>
      </c>
      <c r="H61" s="136"/>
      <c r="I61" s="116" t="str">
        <f t="array" ref="I61">IF(ISNUMBER($J61),INDEX('Výpočty'!I$4:I$63,$J61),"")</f>
        <v/>
      </c>
      <c r="J61" s="114" t="str">
        <f>'Výpočty'!AE125</f>
        <v>#NUM!</v>
      </c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ht="15.75" customHeight="1">
      <c r="A62" s="108">
        <v>59.0</v>
      </c>
      <c r="B62" s="152" t="str">
        <f t="array" ref="B62">IF(ISNUMBER($J62),INDEX(Registrace!$G$4:$G$50,$J62),"")</f>
        <v/>
      </c>
      <c r="C62" s="152" t="str">
        <f t="array" ref="C62">IF(ISNUMBER($J62),INDEX('Výpočty'!$F$4:$F$63,$J62),"")</f>
        <v/>
      </c>
      <c r="D62" s="152" t="str">
        <f t="array" ref="D62">IF(ISNUMBER($J62),INDEX('Výpočty'!$G$4:$G$63,$J62),"")</f>
        <v/>
      </c>
      <c r="E62" s="153" t="str">
        <f t="array" ref="E62">IF(ISNUMBER($J62),INDEX('Výpočty'!M$4:M$63,$J62),"")</f>
        <v/>
      </c>
      <c r="F62" s="134" t="str">
        <f t="array" ref="F62">IF(ISNUMBER($J62),INDEX('Výpočty'!$N$4:$N$63,$J62),"")</f>
        <v/>
      </c>
      <c r="G62" s="134" t="str">
        <f t="array" ref="G62">IF(ISNUMBER($J62),INDEX('Výpočty'!$O$4:$O$63,$J62),"")</f>
        <v/>
      </c>
      <c r="H62" s="136"/>
      <c r="I62" s="116" t="str">
        <f t="array" ref="I62">IF(ISNUMBER($J62),INDEX('Výpočty'!I$4:I$63,$J62),"")</f>
        <v/>
      </c>
      <c r="J62" s="114" t="str">
        <f>'Výpočty'!AE126</f>
        <v>#NUM!</v>
      </c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ht="15.75" customHeight="1">
      <c r="A63" s="108">
        <v>60.0</v>
      </c>
      <c r="B63" s="152" t="str">
        <f t="array" ref="B63">IF(ISNUMBER($J63),INDEX(Registrace!$G$4:$G$50,$J63),"")</f>
        <v/>
      </c>
      <c r="C63" s="152" t="str">
        <f t="array" ref="C63">IF(ISNUMBER($J63),INDEX('Výpočty'!$F$4:$F$63,$J63),"")</f>
        <v/>
      </c>
      <c r="D63" s="152" t="str">
        <f t="array" ref="D63">IF(ISNUMBER($J63),INDEX('Výpočty'!$G$4:$G$63,$J63),"")</f>
        <v/>
      </c>
      <c r="E63" s="153" t="str">
        <f t="array" ref="E63">IF(ISNUMBER($J63),INDEX('Výpočty'!M$4:M$63,$J63),"")</f>
        <v/>
      </c>
      <c r="F63" s="134" t="str">
        <f t="array" ref="F63">IF(ISNUMBER($J63),INDEX('Výpočty'!$N$4:$N$63,$J63),"")</f>
        <v/>
      </c>
      <c r="G63" s="134" t="str">
        <f t="array" ref="G63">IF(ISNUMBER($J63),INDEX('Výpočty'!$O$4:$O$63,$J63),"")</f>
        <v/>
      </c>
      <c r="H63" s="136"/>
      <c r="I63" s="116" t="str">
        <f t="array" ref="I63">IF(ISNUMBER($J63),INDEX('Výpočty'!I$4:I$63,$J63),"")</f>
        <v/>
      </c>
      <c r="J63" s="114" t="str">
        <f>'Výpočty'!AE127</f>
        <v>#NUM!</v>
      </c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ht="12.75" customHeight="1">
      <c r="A64" s="140"/>
      <c r="B64" s="12"/>
      <c r="C64" s="12"/>
      <c r="D64" s="12"/>
      <c r="E64" s="12"/>
      <c r="F64" s="141"/>
      <c r="G64" s="12"/>
      <c r="H64" s="12"/>
      <c r="I64" s="12"/>
      <c r="J64" s="12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B2:C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8.63"/>
    <col customWidth="1" min="3" max="3" width="17.13"/>
    <col customWidth="1" min="4" max="4" width="15.88"/>
    <col customWidth="1" min="5" max="5" width="10.88"/>
    <col customWidth="1" min="6" max="6" width="7.88"/>
    <col customWidth="1" min="7" max="7" width="7.63"/>
    <col customWidth="1" hidden="1" min="8" max="10" width="17.0"/>
    <col customWidth="1" min="11" max="20" width="7.88"/>
    <col customWidth="1" min="21" max="26" width="14.38"/>
  </cols>
  <sheetData>
    <row r="1" ht="33.0" customHeight="1">
      <c r="A1" s="144" t="s">
        <v>144</v>
      </c>
      <c r="B1" s="145"/>
      <c r="C1" s="145"/>
      <c r="D1" s="145"/>
      <c r="E1" s="145"/>
      <c r="F1" s="145"/>
      <c r="G1" s="146"/>
      <c r="H1" s="12"/>
      <c r="I1" s="12"/>
      <c r="J1" s="12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ht="15.75" customHeight="1">
      <c r="A2" s="122"/>
      <c r="B2" s="147" t="s">
        <v>128</v>
      </c>
      <c r="C2" s="146"/>
      <c r="D2" s="148"/>
      <c r="E2" s="126" t="s">
        <v>145</v>
      </c>
      <c r="F2" s="134"/>
      <c r="G2" s="127"/>
      <c r="H2" s="12"/>
      <c r="I2" s="12"/>
      <c r="J2" s="12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ht="12.75" customHeight="1">
      <c r="A3" s="149" t="s">
        <v>7</v>
      </c>
      <c r="B3" s="129" t="s">
        <v>130</v>
      </c>
      <c r="C3" s="129" t="s">
        <v>131</v>
      </c>
      <c r="D3" s="129" t="s">
        <v>123</v>
      </c>
      <c r="E3" s="129" t="s">
        <v>26</v>
      </c>
      <c r="F3" s="129" t="s">
        <v>17</v>
      </c>
      <c r="G3" s="130" t="s">
        <v>18</v>
      </c>
      <c r="H3" s="131"/>
      <c r="I3" s="12"/>
      <c r="J3" s="131"/>
      <c r="K3" s="132"/>
      <c r="L3" s="96"/>
      <c r="M3" s="96"/>
      <c r="N3" s="96"/>
      <c r="O3" s="96"/>
      <c r="P3" s="96"/>
      <c r="Q3" s="96"/>
      <c r="R3" s="96"/>
      <c r="S3" s="96"/>
      <c r="T3" s="96"/>
    </row>
    <row r="4" ht="13.5" customHeight="1">
      <c r="A4" s="101">
        <v>1.0</v>
      </c>
      <c r="B4" s="150" t="str">
        <f t="array" ref="B4">IF(ISNUMBER($J4),INDEX(Registrace!$G$4:$G$50,$J4),"")</f>
        <v/>
      </c>
      <c r="C4" s="150" t="str">
        <f t="array" ref="C4">IF(ISNUMBER($J4),INDEX('Výpočty'!$F$4:$F$63,$J4),"")</f>
        <v/>
      </c>
      <c r="D4" s="150" t="str">
        <f t="array" ref="D4">IF(ISNUMBER($J4),INDEX('Výpočty'!$G$4:$G$63,$J4),"")</f>
        <v/>
      </c>
      <c r="E4" s="151" t="str">
        <f t="array" ref="E4">IF(ISNUMBER($J4),INDEX('Výpočty'!M$4:M$63,$J4),"")</f>
        <v/>
      </c>
      <c r="F4" s="134" t="str">
        <f t="array" ref="F4">IF(ISNUMBER($J4),INDEX('Výpočty'!$N$4:$N$63,$J4),"")</f>
        <v/>
      </c>
      <c r="G4" s="134" t="str">
        <f t="array" ref="G4">IF(ISNUMBER($J4),INDEX('Výpočty'!$O$4:$O$63,$J4),"")</f>
        <v/>
      </c>
      <c r="H4" s="136"/>
      <c r="I4" s="116" t="str">
        <f t="array" ref="I4">IF(ISNUMBER($J4),INDEX('Výpočty'!I$4:I$63,$J4),"")</f>
        <v/>
      </c>
      <c r="J4" s="114" t="str">
        <f>'Výpočty'!AF68</f>
        <v>#NUM!</v>
      </c>
      <c r="K4" s="12"/>
      <c r="L4" s="96"/>
      <c r="M4" s="96"/>
      <c r="N4" s="96"/>
      <c r="O4" s="96"/>
      <c r="P4" s="96"/>
      <c r="Q4" s="96"/>
      <c r="R4" s="96"/>
      <c r="S4" s="96"/>
      <c r="T4" s="96"/>
    </row>
    <row r="5" ht="13.5" customHeight="1">
      <c r="A5" s="108">
        <v>2.0</v>
      </c>
      <c r="B5" s="150" t="str">
        <f t="array" ref="B5">IF(ISNUMBER($J5),INDEX(Registrace!$G$4:$G$50,$J5),"")</f>
        <v/>
      </c>
      <c r="C5" s="150" t="str">
        <f t="array" ref="C5">IF(ISNUMBER($J5),INDEX('Výpočty'!$F$4:$F$63,$J5),"")</f>
        <v/>
      </c>
      <c r="D5" s="150" t="str">
        <f t="array" ref="D5">IF(ISNUMBER($J5),INDEX('Výpočty'!$G$4:$G$63,$J5),"")</f>
        <v/>
      </c>
      <c r="E5" s="151" t="str">
        <f t="array" ref="E5">IF(ISNUMBER($J5),INDEX('Výpočty'!M$4:M$63,$J5),"")</f>
        <v/>
      </c>
      <c r="F5" s="134" t="str">
        <f t="array" ref="F5">IF(ISNUMBER($J5),INDEX('Výpočty'!$N$4:$N$63,$J5),"")</f>
        <v/>
      </c>
      <c r="G5" s="134" t="str">
        <f t="array" ref="G5">IF(ISNUMBER($J5),INDEX('Výpočty'!$O$4:$O$63,$J5),"")</f>
        <v/>
      </c>
      <c r="H5" s="136"/>
      <c r="I5" s="116" t="str">
        <f t="array" ref="I5">IF(ISNUMBER($J5),INDEX('Výpočty'!I$4:I$63,$J5),"")</f>
        <v/>
      </c>
      <c r="J5" s="114" t="str">
        <f>'Výpočty'!AF69</f>
        <v>#NUM!</v>
      </c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13.5" customHeight="1">
      <c r="A6" s="108">
        <v>3.0</v>
      </c>
      <c r="B6" s="150" t="str">
        <f t="array" ref="B6">IF(ISNUMBER($J6),INDEX(Registrace!$G$4:$G$50,$J6),"")</f>
        <v/>
      </c>
      <c r="C6" s="150" t="str">
        <f t="array" ref="C6">IF(ISNUMBER($J6),INDEX('Výpočty'!$F$4:$F$63,$J6),"")</f>
        <v/>
      </c>
      <c r="D6" s="150" t="str">
        <f t="array" ref="D6">IF(ISNUMBER($J6),INDEX('Výpočty'!$G$4:$G$63,$J6),"")</f>
        <v/>
      </c>
      <c r="E6" s="151" t="str">
        <f t="array" ref="E6">IF(ISNUMBER($J6),INDEX('Výpočty'!M$4:M$63,$J6),"")</f>
        <v/>
      </c>
      <c r="F6" s="134" t="str">
        <f t="array" ref="F6">IF(ISNUMBER($J6),INDEX('Výpočty'!$N$4:$N$63,$J6),"")</f>
        <v/>
      </c>
      <c r="G6" s="134" t="str">
        <f t="array" ref="G6">IF(ISNUMBER($J6),INDEX('Výpočty'!$O$4:$O$63,$J6),"")</f>
        <v/>
      </c>
      <c r="H6" s="136"/>
      <c r="I6" s="116" t="str">
        <f t="array" ref="I6">IF(ISNUMBER($J6),INDEX('Výpočty'!I$4:I$63,$J6),"")</f>
        <v/>
      </c>
      <c r="J6" s="114" t="str">
        <f>'Výpočty'!AF70</f>
        <v>#NUM!</v>
      </c>
      <c r="K6" s="96"/>
      <c r="L6" s="96"/>
      <c r="M6" s="96"/>
      <c r="N6" s="96"/>
      <c r="O6" s="96"/>
      <c r="P6" s="96"/>
      <c r="Q6" s="96"/>
      <c r="R6" s="96"/>
      <c r="S6" s="96"/>
      <c r="T6" s="96"/>
    </row>
    <row r="7" ht="13.5" customHeight="1">
      <c r="A7" s="108">
        <v>4.0</v>
      </c>
      <c r="B7" s="150" t="str">
        <f t="array" ref="B7">IF(ISNUMBER($J7),INDEX(Registrace!$G$4:$G$50,$J7),"")</f>
        <v/>
      </c>
      <c r="C7" s="150" t="str">
        <f t="array" ref="C7">IF(ISNUMBER($J7),INDEX('Výpočty'!$F$4:$F$63,$J7),"")</f>
        <v/>
      </c>
      <c r="D7" s="150" t="str">
        <f t="array" ref="D7">IF(ISNUMBER($J7),INDEX('Výpočty'!$G$4:$G$63,$J7),"")</f>
        <v/>
      </c>
      <c r="E7" s="151" t="str">
        <f t="array" ref="E7">IF(ISNUMBER($J7),INDEX('Výpočty'!M$4:M$63,$J7),"")</f>
        <v/>
      </c>
      <c r="F7" s="134" t="str">
        <f t="array" ref="F7">IF(ISNUMBER($J7),INDEX('Výpočty'!$N$4:$N$63,$J7),"")</f>
        <v/>
      </c>
      <c r="G7" s="134" t="str">
        <f t="array" ref="G7">IF(ISNUMBER($J7),INDEX('Výpočty'!$O$4:$O$63,$J7),"")</f>
        <v/>
      </c>
      <c r="H7" s="136"/>
      <c r="I7" s="116" t="str">
        <f t="array" ref="I7">IF(ISNUMBER($J7),INDEX('Výpočty'!I$4:I$63,$J7),"")</f>
        <v/>
      </c>
      <c r="J7" s="114" t="str">
        <f>'Výpočty'!AF71</f>
        <v>#NUM!</v>
      </c>
      <c r="K7" s="96"/>
      <c r="L7" s="96"/>
      <c r="M7" s="96"/>
      <c r="N7" s="96"/>
      <c r="O7" s="96"/>
      <c r="P7" s="96"/>
      <c r="Q7" s="96"/>
      <c r="R7" s="96"/>
      <c r="S7" s="96"/>
      <c r="T7" s="96"/>
    </row>
    <row r="8" ht="13.5" customHeight="1">
      <c r="A8" s="101">
        <v>5.0</v>
      </c>
      <c r="B8" s="150" t="str">
        <f t="array" ref="B8">IF(ISNUMBER($J8),INDEX(Registrace!$G$4:$G$50,$J8),"")</f>
        <v/>
      </c>
      <c r="C8" s="150" t="str">
        <f t="array" ref="C8">IF(ISNUMBER($J8),INDEX('Výpočty'!$F$4:$F$63,$J8),"")</f>
        <v/>
      </c>
      <c r="D8" s="150" t="str">
        <f t="array" ref="D8">IF(ISNUMBER($J8),INDEX('Výpočty'!$G$4:$G$63,$J8),"")</f>
        <v/>
      </c>
      <c r="E8" s="151" t="str">
        <f t="array" ref="E8">IF(ISNUMBER($J8),INDEX('Výpočty'!M$4:M$63,$J8),"")</f>
        <v/>
      </c>
      <c r="F8" s="134" t="str">
        <f t="array" ref="F8">IF(ISNUMBER($J8),INDEX('Výpočty'!$N$4:$N$63,$J8),"")</f>
        <v/>
      </c>
      <c r="G8" s="134" t="str">
        <f t="array" ref="G8">IF(ISNUMBER($J8),INDEX('Výpočty'!$O$4:$O$63,$J8),"")</f>
        <v/>
      </c>
      <c r="H8" s="136"/>
      <c r="I8" s="116" t="str">
        <f t="array" ref="I8">IF(ISNUMBER($J8),INDEX('Výpočty'!I$4:I$63,$J8),"")</f>
        <v/>
      </c>
      <c r="J8" s="114" t="str">
        <f>'Výpočty'!AF72</f>
        <v>#NUM!</v>
      </c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13.5" customHeight="1">
      <c r="A9" s="108">
        <v>6.0</v>
      </c>
      <c r="B9" s="150" t="str">
        <f t="array" ref="B9">IF(ISNUMBER($J9),INDEX(Registrace!$G$4:$G$50,$J9),"")</f>
        <v/>
      </c>
      <c r="C9" s="150" t="str">
        <f t="array" ref="C9">IF(ISNUMBER($J9),INDEX('Výpočty'!$F$4:$F$63,$J9),"")</f>
        <v/>
      </c>
      <c r="D9" s="150" t="str">
        <f t="array" ref="D9">IF(ISNUMBER($J9),INDEX('Výpočty'!$G$4:$G$63,$J9),"")</f>
        <v/>
      </c>
      <c r="E9" s="151" t="str">
        <f t="array" ref="E9">IF(ISNUMBER($J9),INDEX('Výpočty'!M$4:M$63,$J9),"")</f>
        <v/>
      </c>
      <c r="F9" s="134" t="str">
        <f t="array" ref="F9">IF(ISNUMBER($J9),INDEX('Výpočty'!$N$4:$N$63,$J9),"")</f>
        <v/>
      </c>
      <c r="G9" s="134" t="str">
        <f t="array" ref="G9">IF(ISNUMBER($J9),INDEX('Výpočty'!$O$4:$O$63,$J9),"")</f>
        <v/>
      </c>
      <c r="H9" s="136"/>
      <c r="I9" s="116" t="str">
        <f t="array" ref="I9">IF(ISNUMBER($J9),INDEX('Výpočty'!I$4:I$63,$J9),"")</f>
        <v/>
      </c>
      <c r="J9" s="114" t="str">
        <f>'Výpočty'!AF73</f>
        <v>#NUM!</v>
      </c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13.5" customHeight="1">
      <c r="A10" s="108">
        <v>7.0</v>
      </c>
      <c r="B10" s="150" t="str">
        <f t="array" ref="B10">IF(ISNUMBER($J10),INDEX(Registrace!$G$4:$G$50,$J10),"")</f>
        <v/>
      </c>
      <c r="C10" s="150" t="str">
        <f t="array" ref="C10">IF(ISNUMBER($J10),INDEX('Výpočty'!$F$4:$F$63,$J10),"")</f>
        <v/>
      </c>
      <c r="D10" s="150" t="str">
        <f t="array" ref="D10">IF(ISNUMBER($J10),INDEX('Výpočty'!$G$4:$G$63,$J10),"")</f>
        <v/>
      </c>
      <c r="E10" s="151" t="str">
        <f t="array" ref="E10">IF(ISNUMBER($J10),INDEX('Výpočty'!M$4:M$63,$J10),"")</f>
        <v/>
      </c>
      <c r="F10" s="134" t="str">
        <f t="array" ref="F10">IF(ISNUMBER($J10),INDEX('Výpočty'!$N$4:$N$63,$J10),"")</f>
        <v/>
      </c>
      <c r="G10" s="134" t="str">
        <f t="array" ref="G10">IF(ISNUMBER($J10),INDEX('Výpočty'!$O$4:$O$63,$J10),"")</f>
        <v/>
      </c>
      <c r="H10" s="136"/>
      <c r="I10" s="116" t="str">
        <f t="array" ref="I10">IF(ISNUMBER($J10),INDEX('Výpočty'!I$4:I$63,$J10),"")</f>
        <v/>
      </c>
      <c r="J10" s="114" t="str">
        <f>'Výpočty'!AF74</f>
        <v>#NUM!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13.5" customHeight="1">
      <c r="A11" s="108">
        <v>8.0</v>
      </c>
      <c r="B11" s="150" t="str">
        <f t="array" ref="B11">IF(ISNUMBER($J11),INDEX(Registrace!$G$4:$G$50,$J11),"")</f>
        <v/>
      </c>
      <c r="C11" s="150" t="str">
        <f t="array" ref="C11">IF(ISNUMBER($J11),INDEX('Výpočty'!$F$4:$F$63,$J11),"")</f>
        <v/>
      </c>
      <c r="D11" s="150" t="str">
        <f t="array" ref="D11">IF(ISNUMBER($J11),INDEX('Výpočty'!$G$4:$G$63,$J11),"")</f>
        <v/>
      </c>
      <c r="E11" s="151" t="str">
        <f t="array" ref="E11">IF(ISNUMBER($J11),INDEX('Výpočty'!M$4:M$63,$J11),"")</f>
        <v/>
      </c>
      <c r="F11" s="134" t="str">
        <f t="array" ref="F11">IF(ISNUMBER($J11),INDEX('Výpočty'!$N$4:$N$63,$J11),"")</f>
        <v/>
      </c>
      <c r="G11" s="134" t="str">
        <f t="array" ref="G11">IF(ISNUMBER($J11),INDEX('Výpočty'!$O$4:$O$63,$J11),"")</f>
        <v/>
      </c>
      <c r="H11" s="136"/>
      <c r="I11" s="116" t="str">
        <f t="array" ref="I11">IF(ISNUMBER($J11),INDEX('Výpočty'!I$4:I$63,$J11),"")</f>
        <v/>
      </c>
      <c r="J11" s="114" t="str">
        <f>'Výpočty'!AF75</f>
        <v>#NUM!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ht="13.5" customHeight="1">
      <c r="A12" s="101">
        <v>9.0</v>
      </c>
      <c r="B12" s="150" t="str">
        <f t="array" ref="B12">IF(ISNUMBER($J12),INDEX(Registrace!$G$4:$G$50,$J12),"")</f>
        <v/>
      </c>
      <c r="C12" s="150" t="str">
        <f t="array" ref="C12">IF(ISNUMBER($J12),INDEX('Výpočty'!$F$4:$F$63,$J12),"")</f>
        <v/>
      </c>
      <c r="D12" s="150" t="str">
        <f t="array" ref="D12">IF(ISNUMBER($J12),INDEX('Výpočty'!$G$4:$G$63,$J12),"")</f>
        <v/>
      </c>
      <c r="E12" s="151" t="str">
        <f t="array" ref="E12">IF(ISNUMBER($J12),INDEX('Výpočty'!M$4:M$63,$J12),"")</f>
        <v/>
      </c>
      <c r="F12" s="134" t="str">
        <f t="array" ref="F12">IF(ISNUMBER($J12),INDEX('Výpočty'!$N$4:$N$63,$J12),"")</f>
        <v/>
      </c>
      <c r="G12" s="134" t="str">
        <f t="array" ref="G12">IF(ISNUMBER($J12),INDEX('Výpočty'!$O$4:$O$63,$J12),"")</f>
        <v/>
      </c>
      <c r="H12" s="136"/>
      <c r="I12" s="116" t="str">
        <f t="array" ref="I12">IF(ISNUMBER($J12),INDEX('Výpočty'!I$4:I$63,$J12),"")</f>
        <v/>
      </c>
      <c r="J12" s="114" t="str">
        <f>'Výpočty'!AF76</f>
        <v>#NUM!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</row>
    <row r="13" ht="13.5" customHeight="1">
      <c r="A13" s="108">
        <v>10.0</v>
      </c>
      <c r="B13" s="150" t="str">
        <f t="array" ref="B13">IF(ISNUMBER($J13),INDEX(Registrace!$G$4:$G$50,$J13),"")</f>
        <v/>
      </c>
      <c r="C13" s="150" t="str">
        <f t="array" ref="C13">IF(ISNUMBER($J13),INDEX('Výpočty'!$F$4:$F$63,$J13),"")</f>
        <v/>
      </c>
      <c r="D13" s="150" t="str">
        <f t="array" ref="D13">IF(ISNUMBER($J13),INDEX('Výpočty'!$G$4:$G$63,$J13),"")</f>
        <v/>
      </c>
      <c r="E13" s="151" t="str">
        <f t="array" ref="E13">IF(ISNUMBER($J13),INDEX('Výpočty'!M$4:M$63,$J13),"")</f>
        <v/>
      </c>
      <c r="F13" s="134" t="str">
        <f t="array" ref="F13">IF(ISNUMBER($J13),INDEX('Výpočty'!$N$4:$N$63,$J13),"")</f>
        <v/>
      </c>
      <c r="G13" s="134" t="str">
        <f t="array" ref="G13">IF(ISNUMBER($J13),INDEX('Výpočty'!$O$4:$O$63,$J13),"")</f>
        <v/>
      </c>
      <c r="H13" s="136"/>
      <c r="I13" s="116" t="str">
        <f t="array" ref="I13">IF(ISNUMBER($J13),INDEX('Výpočty'!I$4:I$63,$J13),"")</f>
        <v/>
      </c>
      <c r="J13" s="114" t="str">
        <f>'Výpočty'!AF77</f>
        <v>#NUM!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ht="13.5" customHeight="1">
      <c r="A14" s="108">
        <v>11.0</v>
      </c>
      <c r="B14" s="150" t="str">
        <f t="array" ref="B14">IF(ISNUMBER($J14),INDEX(Registrace!$G$4:$G$50,$J14),"")</f>
        <v/>
      </c>
      <c r="C14" s="150" t="str">
        <f t="array" ref="C14">IF(ISNUMBER($J14),INDEX('Výpočty'!$F$4:$F$63,$J14),"")</f>
        <v/>
      </c>
      <c r="D14" s="150" t="str">
        <f t="array" ref="D14">IF(ISNUMBER($J14),INDEX('Výpočty'!$G$4:$G$63,$J14),"")</f>
        <v/>
      </c>
      <c r="E14" s="151" t="str">
        <f t="array" ref="E14">IF(ISNUMBER($J14),INDEX('Výpočty'!M$4:M$63,$J14),"")</f>
        <v/>
      </c>
      <c r="F14" s="134" t="str">
        <f t="array" ref="F14">IF(ISNUMBER($J14),INDEX('Výpočty'!$N$4:$N$63,$J14),"")</f>
        <v/>
      </c>
      <c r="G14" s="134" t="str">
        <f t="array" ref="G14">IF(ISNUMBER($J14),INDEX('Výpočty'!$O$4:$O$63,$J14),"")</f>
        <v/>
      </c>
      <c r="H14" s="136"/>
      <c r="I14" s="116" t="str">
        <f t="array" ref="I14">IF(ISNUMBER($J14),INDEX('Výpočty'!I$4:I$63,$J14),"")</f>
        <v/>
      </c>
      <c r="J14" s="114" t="str">
        <f>'Výpočty'!AF78</f>
        <v>#NUM!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5" ht="13.5" customHeight="1">
      <c r="A15" s="108">
        <v>12.0</v>
      </c>
      <c r="B15" s="150" t="str">
        <f t="array" ref="B15">IF(ISNUMBER($J15),INDEX(Registrace!$G$4:$G$50,$J15),"")</f>
        <v/>
      </c>
      <c r="C15" s="150" t="str">
        <f t="array" ref="C15">IF(ISNUMBER($J15),INDEX('Výpočty'!$F$4:$F$63,$J15),"")</f>
        <v/>
      </c>
      <c r="D15" s="150" t="str">
        <f t="array" ref="D15">IF(ISNUMBER($J15),INDEX('Výpočty'!$G$4:$G$63,$J15),"")</f>
        <v/>
      </c>
      <c r="E15" s="151" t="str">
        <f t="array" ref="E15">IF(ISNUMBER($J15),INDEX('Výpočty'!M$4:M$63,$J15),"")</f>
        <v/>
      </c>
      <c r="F15" s="134" t="str">
        <f t="array" ref="F15">IF(ISNUMBER($J15),INDEX('Výpočty'!$N$4:$N$63,$J15),"")</f>
        <v/>
      </c>
      <c r="G15" s="134" t="str">
        <f t="array" ref="G15">IF(ISNUMBER($J15),INDEX('Výpočty'!$O$4:$O$63,$J15),"")</f>
        <v/>
      </c>
      <c r="H15" s="136"/>
      <c r="I15" s="116" t="str">
        <f t="array" ref="I15">IF(ISNUMBER($J15),INDEX('Výpočty'!I$4:I$63,$J15),"")</f>
        <v/>
      </c>
      <c r="J15" s="114" t="str">
        <f>'Výpočty'!AF79</f>
        <v>#NUM!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</row>
    <row r="16" ht="13.5" customHeight="1">
      <c r="A16" s="108">
        <v>13.0</v>
      </c>
      <c r="B16" s="150" t="str">
        <f t="array" ref="B16">IF(ISNUMBER($J16),INDEX(Registrace!$G$4:$G$50,$J16),"")</f>
        <v/>
      </c>
      <c r="C16" s="150" t="str">
        <f t="array" ref="C16">IF(ISNUMBER($J16),INDEX('Výpočty'!$F$4:$F$63,$J16),"")</f>
        <v/>
      </c>
      <c r="D16" s="150" t="str">
        <f t="array" ref="D16">IF(ISNUMBER($J16),INDEX('Výpočty'!$G$4:$G$63,$J16),"")</f>
        <v/>
      </c>
      <c r="E16" s="151" t="str">
        <f t="array" ref="E16">IF(ISNUMBER($J16),INDEX('Výpočty'!M$4:M$63,$J16),"")</f>
        <v/>
      </c>
      <c r="F16" s="134" t="str">
        <f t="array" ref="F16">IF(ISNUMBER($J16),INDEX('Výpočty'!$N$4:$N$63,$J16),"")</f>
        <v/>
      </c>
      <c r="G16" s="134" t="str">
        <f t="array" ref="G16">IF(ISNUMBER($J16),INDEX('Výpočty'!$O$4:$O$63,$J16),"")</f>
        <v/>
      </c>
      <c r="H16" s="136"/>
      <c r="I16" s="116" t="str">
        <f t="array" ref="I16">IF(ISNUMBER($J16),INDEX('Výpočty'!I$4:I$63,$J16),"")</f>
        <v/>
      </c>
      <c r="J16" s="114" t="str">
        <f>'Výpočty'!AF80</f>
        <v>#NUM!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</row>
    <row r="17" ht="15.75" customHeight="1">
      <c r="A17" s="108">
        <v>14.0</v>
      </c>
      <c r="B17" s="150" t="str">
        <f t="array" ref="B17">IF(ISNUMBER($J17),INDEX(Registrace!$G$4:$G$50,$J17),"")</f>
        <v/>
      </c>
      <c r="C17" s="150" t="str">
        <f t="array" ref="C17">IF(ISNUMBER($J17),INDEX('Výpočty'!$F$4:$F$63,$J17),"")</f>
        <v/>
      </c>
      <c r="D17" s="150" t="str">
        <f t="array" ref="D17">IF(ISNUMBER($J17),INDEX('Výpočty'!$G$4:$G$63,$J17),"")</f>
        <v/>
      </c>
      <c r="E17" s="151" t="str">
        <f t="array" ref="E17">IF(ISNUMBER($J17),INDEX('Výpočty'!M$4:M$63,$J17),"")</f>
        <v/>
      </c>
      <c r="F17" s="134" t="str">
        <f t="array" ref="F17">IF(ISNUMBER($J17),INDEX('Výpočty'!$N$4:$N$63,$J17),"")</f>
        <v/>
      </c>
      <c r="G17" s="134" t="str">
        <f t="array" ref="G17">IF(ISNUMBER($J17),INDEX('Výpočty'!$O$4:$O$63,$J17),"")</f>
        <v/>
      </c>
      <c r="H17" s="136"/>
      <c r="I17" s="116" t="str">
        <f t="array" ref="I17">IF(ISNUMBER($J17),INDEX('Výpočty'!I$4:I$63,$J17),"")</f>
        <v/>
      </c>
      <c r="J17" s="114" t="str">
        <f>'Výpočty'!AF81</f>
        <v>#NUM!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ht="15.75" customHeight="1">
      <c r="A18" s="108">
        <v>15.0</v>
      </c>
      <c r="B18" s="150" t="str">
        <f t="array" ref="B18">IF(ISNUMBER($J18),INDEX(Registrace!$G$4:$G$50,$J18),"")</f>
        <v/>
      </c>
      <c r="C18" s="150" t="str">
        <f t="array" ref="C18">IF(ISNUMBER($J18),INDEX('Výpočty'!$F$4:$F$63,$J18),"")</f>
        <v/>
      </c>
      <c r="D18" s="150" t="str">
        <f t="array" ref="D18">IF(ISNUMBER($J18),INDEX('Výpočty'!$G$4:$G$63,$J18),"")</f>
        <v/>
      </c>
      <c r="E18" s="151" t="str">
        <f t="array" ref="E18">IF(ISNUMBER($J18),INDEX('Výpočty'!M$4:M$63,$J18),"")</f>
        <v/>
      </c>
      <c r="F18" s="134" t="str">
        <f t="array" ref="F18">IF(ISNUMBER($J18),INDEX('Výpočty'!$N$4:$N$63,$J18),"")</f>
        <v/>
      </c>
      <c r="G18" s="134" t="str">
        <f t="array" ref="G18">IF(ISNUMBER($J18),INDEX('Výpočty'!$O$4:$O$63,$J18),"")</f>
        <v/>
      </c>
      <c r="H18" s="136"/>
      <c r="I18" s="116" t="str">
        <f t="array" ref="I18">IF(ISNUMBER($J18),INDEX('Výpočty'!I$4:I$63,$J18),"")</f>
        <v/>
      </c>
      <c r="J18" s="114" t="str">
        <f>'Výpočty'!AF82</f>
        <v>#NUM!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</row>
    <row r="19" ht="15.75" customHeight="1">
      <c r="A19" s="108">
        <v>16.0</v>
      </c>
      <c r="B19" s="150" t="str">
        <f t="array" ref="B19">IF(ISNUMBER($J19),INDEX(Registrace!$G$4:$G$50,$J19),"")</f>
        <v/>
      </c>
      <c r="C19" s="150" t="str">
        <f t="array" ref="C19">IF(ISNUMBER($J19),INDEX('Výpočty'!$F$4:$F$63,$J19),"")</f>
        <v/>
      </c>
      <c r="D19" s="150" t="str">
        <f t="array" ref="D19">IF(ISNUMBER($J19),INDEX('Výpočty'!$G$4:$G$63,$J19),"")</f>
        <v/>
      </c>
      <c r="E19" s="151" t="str">
        <f t="array" ref="E19">IF(ISNUMBER($J19),INDEX('Výpočty'!M$4:M$63,$J19),"")</f>
        <v/>
      </c>
      <c r="F19" s="134" t="str">
        <f t="array" ref="F19">IF(ISNUMBER($J19),INDEX('Výpočty'!$N$4:$N$63,$J19),"")</f>
        <v/>
      </c>
      <c r="G19" s="134" t="str">
        <f t="array" ref="G19">IF(ISNUMBER($J19),INDEX('Výpočty'!$O$4:$O$63,$J19),"")</f>
        <v/>
      </c>
      <c r="H19" s="136"/>
      <c r="I19" s="116" t="str">
        <f t="array" ref="I19">IF(ISNUMBER($J19),INDEX('Výpočty'!I$4:I$63,$J19),"")</f>
        <v/>
      </c>
      <c r="J19" s="114" t="str">
        <f>'Výpočty'!AF83</f>
        <v>#NUM!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</row>
    <row r="20" ht="15.75" customHeight="1">
      <c r="A20" s="108">
        <v>17.0</v>
      </c>
      <c r="B20" s="150" t="str">
        <f t="array" ref="B20">IF(ISNUMBER($J20),INDEX(Registrace!$G$4:$G$50,$J20),"")</f>
        <v/>
      </c>
      <c r="C20" s="150" t="str">
        <f t="array" ref="C20">IF(ISNUMBER($J20),INDEX('Výpočty'!$F$4:$F$63,$J20),"")</f>
        <v/>
      </c>
      <c r="D20" s="150" t="str">
        <f t="array" ref="D20">IF(ISNUMBER($J20),INDEX('Výpočty'!$G$4:$G$63,$J20),"")</f>
        <v/>
      </c>
      <c r="E20" s="151" t="str">
        <f t="array" ref="E20">IF(ISNUMBER($J20),INDEX('Výpočty'!M$4:M$63,$J20),"")</f>
        <v/>
      </c>
      <c r="F20" s="134" t="str">
        <f t="array" ref="F20">IF(ISNUMBER($J20),INDEX('Výpočty'!$N$4:$N$63,$J20),"")</f>
        <v/>
      </c>
      <c r="G20" s="134" t="str">
        <f t="array" ref="G20">IF(ISNUMBER($J20),INDEX('Výpočty'!$O$4:$O$63,$J20),"")</f>
        <v/>
      </c>
      <c r="H20" s="136"/>
      <c r="I20" s="116" t="str">
        <f t="array" ref="I20">IF(ISNUMBER($J20),INDEX('Výpočty'!I$4:I$63,$J20),"")</f>
        <v/>
      </c>
      <c r="J20" s="114" t="str">
        <f>'Výpočty'!AF84</f>
        <v>#NUM!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</row>
    <row r="21" ht="15.75" customHeight="1">
      <c r="A21" s="108">
        <v>18.0</v>
      </c>
      <c r="B21" s="150" t="str">
        <f t="array" ref="B21">IF(ISNUMBER($J21),INDEX(Registrace!$G$4:$G$50,$J21),"")</f>
        <v/>
      </c>
      <c r="C21" s="150" t="str">
        <f t="array" ref="C21">IF(ISNUMBER($J21),INDEX('Výpočty'!$F$4:$F$63,$J21),"")</f>
        <v/>
      </c>
      <c r="D21" s="150" t="str">
        <f t="array" ref="D21">IF(ISNUMBER($J21),INDEX('Výpočty'!$G$4:$G$63,$J21),"")</f>
        <v/>
      </c>
      <c r="E21" s="151" t="str">
        <f t="array" ref="E21">IF(ISNUMBER($J21),INDEX('Výpočty'!M$4:M$63,$J21),"")</f>
        <v/>
      </c>
      <c r="F21" s="134" t="str">
        <f t="array" ref="F21">IF(ISNUMBER($J21),INDEX('Výpočty'!$N$4:$N$63,$J21),"")</f>
        <v/>
      </c>
      <c r="G21" s="134" t="str">
        <f t="array" ref="G21">IF(ISNUMBER($J21),INDEX('Výpočty'!$O$4:$O$63,$J21),"")</f>
        <v/>
      </c>
      <c r="H21" s="136"/>
      <c r="I21" s="116" t="str">
        <f t="array" ref="I21">IF(ISNUMBER($J21),INDEX('Výpočty'!I$4:I$63,$J21),"")</f>
        <v/>
      </c>
      <c r="J21" s="114" t="str">
        <f>'Výpočty'!AF85</f>
        <v>#NUM!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</row>
    <row r="22" ht="15.75" customHeight="1">
      <c r="A22" s="108">
        <v>19.0</v>
      </c>
      <c r="B22" s="150" t="str">
        <f t="array" ref="B22">IF(ISNUMBER($J22),INDEX(Registrace!$G$4:$G$50,$J22),"")</f>
        <v/>
      </c>
      <c r="C22" s="150" t="str">
        <f t="array" ref="C22">IF(ISNUMBER($J22),INDEX('Výpočty'!$F$4:$F$63,$J22),"")</f>
        <v/>
      </c>
      <c r="D22" s="150" t="str">
        <f t="array" ref="D22">IF(ISNUMBER($J22),INDEX('Výpočty'!$G$4:$G$63,$J22),"")</f>
        <v/>
      </c>
      <c r="E22" s="151" t="str">
        <f t="array" ref="E22">IF(ISNUMBER($J22),INDEX('Výpočty'!M$4:M$63,$J22),"")</f>
        <v/>
      </c>
      <c r="F22" s="134" t="str">
        <f t="array" ref="F22">IF(ISNUMBER($J22),INDEX('Výpočty'!$N$4:$N$63,$J22),"")</f>
        <v/>
      </c>
      <c r="G22" s="134" t="str">
        <f t="array" ref="G22">IF(ISNUMBER($J22),INDEX('Výpočty'!$O$4:$O$63,$J22),"")</f>
        <v/>
      </c>
      <c r="H22" s="136"/>
      <c r="I22" s="116" t="str">
        <f t="array" ref="I22">IF(ISNUMBER($J22),INDEX('Výpočty'!I$4:I$63,$J22),"")</f>
        <v/>
      </c>
      <c r="J22" s="114" t="str">
        <f>'Výpočty'!AF86</f>
        <v>#NUM!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</row>
    <row r="23" ht="15.75" customHeight="1">
      <c r="A23" s="108">
        <v>20.0</v>
      </c>
      <c r="B23" s="150" t="str">
        <f t="array" ref="B23">IF(ISNUMBER($J23),INDEX(Registrace!$G$4:$G$50,$J23),"")</f>
        <v/>
      </c>
      <c r="C23" s="150" t="str">
        <f t="array" ref="C23">IF(ISNUMBER($J23),INDEX('Výpočty'!$F$4:$F$63,$J23),"")</f>
        <v/>
      </c>
      <c r="D23" s="150" t="str">
        <f t="array" ref="D23">IF(ISNUMBER($J23),INDEX('Výpočty'!$G$4:$G$63,$J23),"")</f>
        <v/>
      </c>
      <c r="E23" s="151" t="str">
        <f t="array" ref="E23">IF(ISNUMBER($J23),INDEX('Výpočty'!M$4:M$63,$J23),"")</f>
        <v/>
      </c>
      <c r="F23" s="134" t="str">
        <f t="array" ref="F23">IF(ISNUMBER($J23),INDEX('Výpočty'!$N$4:$N$63,$J23),"")</f>
        <v/>
      </c>
      <c r="G23" s="134" t="str">
        <f t="array" ref="G23">IF(ISNUMBER($J23),INDEX('Výpočty'!$O$4:$O$63,$J23),"")</f>
        <v/>
      </c>
      <c r="H23" s="136"/>
      <c r="I23" s="116" t="str">
        <f t="array" ref="I23">IF(ISNUMBER($J23),INDEX('Výpočty'!I$4:I$63,$J23),"")</f>
        <v/>
      </c>
      <c r="J23" s="114" t="str">
        <f>'Výpočty'!AF87</f>
        <v>#NUM!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</row>
    <row r="24" ht="15.75" customHeight="1">
      <c r="A24" s="108">
        <v>21.0</v>
      </c>
      <c r="B24" s="150" t="str">
        <f t="array" ref="B24">IF(ISNUMBER($J24),INDEX(Registrace!$G$4:$G$50,$J24),"")</f>
        <v/>
      </c>
      <c r="C24" s="150" t="str">
        <f t="array" ref="C24">IF(ISNUMBER($J24),INDEX('Výpočty'!$F$4:$F$63,$J24),"")</f>
        <v/>
      </c>
      <c r="D24" s="150" t="str">
        <f t="array" ref="D24">IF(ISNUMBER($J24),INDEX('Výpočty'!$G$4:$G$63,$J24),"")</f>
        <v/>
      </c>
      <c r="E24" s="151" t="str">
        <f t="array" ref="E24">IF(ISNUMBER($J24),INDEX('Výpočty'!M$4:M$63,$J24),"")</f>
        <v/>
      </c>
      <c r="F24" s="134" t="str">
        <f t="array" ref="F24">IF(ISNUMBER($J24),INDEX('Výpočty'!$N$4:$N$63,$J24),"")</f>
        <v/>
      </c>
      <c r="G24" s="134" t="str">
        <f t="array" ref="G24">IF(ISNUMBER($J24),INDEX('Výpočty'!$O$4:$O$63,$J24),"")</f>
        <v/>
      </c>
      <c r="H24" s="136"/>
      <c r="I24" s="116" t="str">
        <f t="array" ref="I24">IF(ISNUMBER($J24),INDEX('Výpočty'!I$4:I$63,$J24),"")</f>
        <v/>
      </c>
      <c r="J24" s="114" t="str">
        <f>'Výpočty'!AF88</f>
        <v>#NUM!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ht="15.75" customHeight="1">
      <c r="A25" s="108">
        <v>22.0</v>
      </c>
      <c r="B25" s="150" t="str">
        <f t="array" ref="B25">IF(ISNUMBER($J25),INDEX(Registrace!$G$4:$G$50,$J25),"")</f>
        <v/>
      </c>
      <c r="C25" s="150" t="str">
        <f t="array" ref="C25">IF(ISNUMBER($J25),INDEX('Výpočty'!$F$4:$F$63,$J25),"")</f>
        <v/>
      </c>
      <c r="D25" s="150" t="str">
        <f t="array" ref="D25">IF(ISNUMBER($J25),INDEX('Výpočty'!$G$4:$G$63,$J25),"")</f>
        <v/>
      </c>
      <c r="E25" s="151" t="str">
        <f t="array" ref="E25">IF(ISNUMBER($J25),INDEX('Výpočty'!M$4:M$63,$J25),"")</f>
        <v/>
      </c>
      <c r="F25" s="134" t="str">
        <f t="array" ref="F25">IF(ISNUMBER($J25),INDEX('Výpočty'!$N$4:$N$63,$J25),"")</f>
        <v/>
      </c>
      <c r="G25" s="134" t="str">
        <f t="array" ref="G25">IF(ISNUMBER($J25),INDEX('Výpočty'!$O$4:$O$63,$J25),"")</f>
        <v/>
      </c>
      <c r="H25" s="136"/>
      <c r="I25" s="116" t="str">
        <f t="array" ref="I25">IF(ISNUMBER($J25),INDEX('Výpočty'!I$4:I$63,$J25),"")</f>
        <v/>
      </c>
      <c r="J25" s="114" t="str">
        <f>'Výpočty'!AF89</f>
        <v>#NUM!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</row>
    <row r="26" ht="15.75" customHeight="1">
      <c r="A26" s="108">
        <v>23.0</v>
      </c>
      <c r="B26" s="150" t="str">
        <f t="array" ref="B26">IF(ISNUMBER($J26),INDEX(Registrace!$G$4:$G$50,$J26),"")</f>
        <v/>
      </c>
      <c r="C26" s="150" t="str">
        <f t="array" ref="C26">IF(ISNUMBER($J26),INDEX('Výpočty'!$F$4:$F$63,$J26),"")</f>
        <v/>
      </c>
      <c r="D26" s="150" t="str">
        <f t="array" ref="D26">IF(ISNUMBER($J26),INDEX('Výpočty'!$G$4:$G$63,$J26),"")</f>
        <v/>
      </c>
      <c r="E26" s="151" t="str">
        <f t="array" ref="E26">IF(ISNUMBER($J26),INDEX('Výpočty'!M$4:M$63,$J26),"")</f>
        <v/>
      </c>
      <c r="F26" s="134" t="str">
        <f t="array" ref="F26">IF(ISNUMBER($J26),INDEX('Výpočty'!$N$4:$N$63,$J26),"")</f>
        <v/>
      </c>
      <c r="G26" s="134" t="str">
        <f t="array" ref="G26">IF(ISNUMBER($J26),INDEX('Výpočty'!$O$4:$O$63,$J26),"")</f>
        <v/>
      </c>
      <c r="H26" s="136"/>
      <c r="I26" s="116" t="str">
        <f t="array" ref="I26">IF(ISNUMBER($J26),INDEX('Výpočty'!I$4:I$63,$J26),"")</f>
        <v/>
      </c>
      <c r="J26" s="114" t="str">
        <f>'Výpočty'!AF90</f>
        <v>#NUM!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</row>
    <row r="27" ht="15.75" customHeight="1">
      <c r="A27" s="108">
        <v>24.0</v>
      </c>
      <c r="B27" s="150" t="str">
        <f t="array" ref="B27">IF(ISNUMBER($J27),INDEX(Registrace!$G$4:$G$50,$J27),"")</f>
        <v/>
      </c>
      <c r="C27" s="150" t="str">
        <f t="array" ref="C27">IF(ISNUMBER($J27),INDEX('Výpočty'!$F$4:$F$63,$J27),"")</f>
        <v/>
      </c>
      <c r="D27" s="150" t="str">
        <f t="array" ref="D27">IF(ISNUMBER($J27),INDEX('Výpočty'!$G$4:$G$63,$J27),"")</f>
        <v/>
      </c>
      <c r="E27" s="151" t="str">
        <f t="array" ref="E27">IF(ISNUMBER($J27),INDEX('Výpočty'!M$4:M$63,$J27),"")</f>
        <v/>
      </c>
      <c r="F27" s="134" t="str">
        <f t="array" ref="F27">IF(ISNUMBER($J27),INDEX('Výpočty'!$N$4:$N$63,$J27),"")</f>
        <v/>
      </c>
      <c r="G27" s="134" t="str">
        <f t="array" ref="G27">IF(ISNUMBER($J27),INDEX('Výpočty'!$O$4:$O$63,$J27),"")</f>
        <v/>
      </c>
      <c r="H27" s="136"/>
      <c r="I27" s="116" t="str">
        <f t="array" ref="I27">IF(ISNUMBER($J27),INDEX('Výpočty'!I$4:I$63,$J27),"")</f>
        <v/>
      </c>
      <c r="J27" s="114" t="str">
        <f>'Výpočty'!AF91</f>
        <v>#NUM!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</row>
    <row r="28" ht="15.75" customHeight="1">
      <c r="A28" s="108">
        <v>25.0</v>
      </c>
      <c r="B28" s="150" t="str">
        <f t="array" ref="B28">IF(ISNUMBER($J28),INDEX(Registrace!$G$4:$G$50,$J28),"")</f>
        <v/>
      </c>
      <c r="C28" s="150" t="str">
        <f t="array" ref="C28">IF(ISNUMBER($J28),INDEX('Výpočty'!$F$4:$F$63,$J28),"")</f>
        <v/>
      </c>
      <c r="D28" s="150" t="str">
        <f t="array" ref="D28">IF(ISNUMBER($J28),INDEX('Výpočty'!$G$4:$G$63,$J28),"")</f>
        <v/>
      </c>
      <c r="E28" s="151" t="str">
        <f t="array" ref="E28">IF(ISNUMBER($J28),INDEX('Výpočty'!M$4:M$63,$J28),"")</f>
        <v/>
      </c>
      <c r="F28" s="134" t="str">
        <f t="array" ref="F28">IF(ISNUMBER($J28),INDEX('Výpočty'!$N$4:$N$63,$J28),"")</f>
        <v/>
      </c>
      <c r="G28" s="134" t="str">
        <f t="array" ref="G28">IF(ISNUMBER($J28),INDEX('Výpočty'!$O$4:$O$63,$J28),"")</f>
        <v/>
      </c>
      <c r="H28" s="136"/>
      <c r="I28" s="116" t="str">
        <f t="array" ref="I28">IF(ISNUMBER($J28),INDEX('Výpočty'!I$4:I$63,$J28),"")</f>
        <v/>
      </c>
      <c r="J28" s="114" t="str">
        <f>'Výpočty'!AF92</f>
        <v>#NUM!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</row>
    <row r="29" ht="15.75" customHeight="1">
      <c r="A29" s="108">
        <v>26.0</v>
      </c>
      <c r="B29" s="150" t="str">
        <f t="array" ref="B29">IF(ISNUMBER($J29),INDEX(Registrace!$G$4:$G$50,$J29),"")</f>
        <v/>
      </c>
      <c r="C29" s="150" t="str">
        <f t="array" ref="C29">IF(ISNUMBER($J29),INDEX('Výpočty'!$F$4:$F$63,$J29),"")</f>
        <v/>
      </c>
      <c r="D29" s="150" t="str">
        <f t="array" ref="D29">IF(ISNUMBER($J29),INDEX('Výpočty'!$G$4:$G$63,$J29),"")</f>
        <v/>
      </c>
      <c r="E29" s="151" t="str">
        <f t="array" ref="E29">IF(ISNUMBER($J29),INDEX('Výpočty'!M$4:M$63,$J29),"")</f>
        <v/>
      </c>
      <c r="F29" s="134" t="str">
        <f t="array" ref="F29">IF(ISNUMBER($J29),INDEX('Výpočty'!$N$4:$N$63,$J29),"")</f>
        <v/>
      </c>
      <c r="G29" s="134" t="str">
        <f t="array" ref="G29">IF(ISNUMBER($J29),INDEX('Výpočty'!$O$4:$O$63,$J29),"")</f>
        <v/>
      </c>
      <c r="H29" s="136"/>
      <c r="I29" s="116" t="str">
        <f t="array" ref="I29">IF(ISNUMBER($J29),INDEX('Výpočty'!I$4:I$63,$J29),"")</f>
        <v/>
      </c>
      <c r="J29" s="114" t="str">
        <f>'Výpočty'!AF93</f>
        <v>#NUM!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</row>
    <row r="30" ht="15.75" customHeight="1">
      <c r="A30" s="108">
        <v>27.0</v>
      </c>
      <c r="B30" s="150" t="str">
        <f t="array" ref="B30">IF(ISNUMBER($J30),INDEX(Registrace!$G$4:$G$50,$J30),"")</f>
        <v/>
      </c>
      <c r="C30" s="150" t="str">
        <f t="array" ref="C30">IF(ISNUMBER($J30),INDEX('Výpočty'!$F$4:$F$63,$J30),"")</f>
        <v/>
      </c>
      <c r="D30" s="150" t="str">
        <f t="array" ref="D30">IF(ISNUMBER($J30),INDEX('Výpočty'!$G$4:$G$63,$J30),"")</f>
        <v/>
      </c>
      <c r="E30" s="151" t="str">
        <f t="array" ref="E30">IF(ISNUMBER($J30),INDEX('Výpočty'!M$4:M$63,$J30),"")</f>
        <v/>
      </c>
      <c r="F30" s="134" t="str">
        <f t="array" ref="F30">IF(ISNUMBER($J30),INDEX('Výpočty'!$N$4:$N$63,$J30),"")</f>
        <v/>
      </c>
      <c r="G30" s="134" t="str">
        <f t="array" ref="G30">IF(ISNUMBER($J30),INDEX('Výpočty'!$O$4:$O$63,$J30),"")</f>
        <v/>
      </c>
      <c r="H30" s="136"/>
      <c r="I30" s="116" t="str">
        <f t="array" ref="I30">IF(ISNUMBER($J30),INDEX('Výpočty'!I$4:I$63,$J30),"")</f>
        <v/>
      </c>
      <c r="J30" s="114" t="str">
        <f>'Výpočty'!AF94</f>
        <v>#NUM!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</row>
    <row r="31" ht="15.75" customHeight="1">
      <c r="A31" s="108">
        <v>28.0</v>
      </c>
      <c r="B31" s="150" t="str">
        <f t="array" ref="B31">IF(ISNUMBER($J31),INDEX(Registrace!$G$4:$G$50,$J31),"")</f>
        <v/>
      </c>
      <c r="C31" s="150" t="str">
        <f t="array" ref="C31">IF(ISNUMBER($J31),INDEX('Výpočty'!$F$4:$F$63,$J31),"")</f>
        <v/>
      </c>
      <c r="D31" s="150" t="str">
        <f t="array" ref="D31">IF(ISNUMBER($J31),INDEX('Výpočty'!$G$4:$G$63,$J31),"")</f>
        <v/>
      </c>
      <c r="E31" s="151" t="str">
        <f t="array" ref="E31">IF(ISNUMBER($J31),INDEX('Výpočty'!M$4:M$63,$J31),"")</f>
        <v/>
      </c>
      <c r="F31" s="134" t="str">
        <f t="array" ref="F31">IF(ISNUMBER($J31),INDEX('Výpočty'!$N$4:$N$63,$J31),"")</f>
        <v/>
      </c>
      <c r="G31" s="134" t="str">
        <f t="array" ref="G31">IF(ISNUMBER($J31),INDEX('Výpočty'!$O$4:$O$63,$J31),"")</f>
        <v/>
      </c>
      <c r="H31" s="136"/>
      <c r="I31" s="116" t="str">
        <f t="array" ref="I31">IF(ISNUMBER($J31),INDEX('Výpočty'!I$4:I$63,$J31),"")</f>
        <v/>
      </c>
      <c r="J31" s="114" t="str">
        <f>'Výpočty'!AF95</f>
        <v>#NUM!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</row>
    <row r="32" ht="15.75" customHeight="1">
      <c r="A32" s="108">
        <v>29.0</v>
      </c>
      <c r="B32" s="150" t="str">
        <f t="array" ref="B32">IF(ISNUMBER($J32),INDEX(Registrace!$G$4:$G$50,$J32),"")</f>
        <v/>
      </c>
      <c r="C32" s="150" t="str">
        <f t="array" ref="C32">IF(ISNUMBER($J32),INDEX('Výpočty'!$F$4:$F$63,$J32),"")</f>
        <v/>
      </c>
      <c r="D32" s="150" t="str">
        <f t="array" ref="D32">IF(ISNUMBER($J32),INDEX('Výpočty'!$G$4:$G$63,$J32),"")</f>
        <v/>
      </c>
      <c r="E32" s="151" t="str">
        <f t="array" ref="E32">IF(ISNUMBER($J32),INDEX('Výpočty'!M$4:M$63,$J32),"")</f>
        <v/>
      </c>
      <c r="F32" s="134" t="str">
        <f t="array" ref="F32">IF(ISNUMBER($J32),INDEX('Výpočty'!$N$4:$N$63,$J32),"")</f>
        <v/>
      </c>
      <c r="G32" s="134" t="str">
        <f t="array" ref="G32">IF(ISNUMBER($J32),INDEX('Výpočty'!$O$4:$O$63,$J32),"")</f>
        <v/>
      </c>
      <c r="H32" s="136"/>
      <c r="I32" s="116" t="str">
        <f t="array" ref="I32">IF(ISNUMBER($J32),INDEX('Výpočty'!I$4:I$63,$J32),"")</f>
        <v/>
      </c>
      <c r="J32" s="114" t="str">
        <f>'Výpočty'!AF96</f>
        <v>#NUM!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ht="15.75" customHeight="1">
      <c r="A33" s="108">
        <v>30.0</v>
      </c>
      <c r="B33" s="150" t="str">
        <f t="array" ref="B33">IF(ISNUMBER($J33),INDEX(Registrace!$G$4:$G$50,$J33),"")</f>
        <v/>
      </c>
      <c r="C33" s="150" t="str">
        <f t="array" ref="C33">IF(ISNUMBER($J33),INDEX('Výpočty'!$F$4:$F$63,$J33),"")</f>
        <v/>
      </c>
      <c r="D33" s="150" t="str">
        <f t="array" ref="D33">IF(ISNUMBER($J33),INDEX('Výpočty'!$G$4:$G$63,$J33),"")</f>
        <v/>
      </c>
      <c r="E33" s="151" t="str">
        <f t="array" ref="E33">IF(ISNUMBER($J33),INDEX('Výpočty'!M$4:M$63,$J33),"")</f>
        <v/>
      </c>
      <c r="F33" s="134" t="str">
        <f t="array" ref="F33">IF(ISNUMBER($J33),INDEX('Výpočty'!$N$4:$N$63,$J33),"")</f>
        <v/>
      </c>
      <c r="G33" s="134" t="str">
        <f t="array" ref="G33">IF(ISNUMBER($J33),INDEX('Výpočty'!$O$4:$O$63,$J33),"")</f>
        <v/>
      </c>
      <c r="H33" s="136"/>
      <c r="I33" s="116" t="str">
        <f t="array" ref="I33">IF(ISNUMBER($J33),INDEX('Výpočty'!I$4:I$63,$J33),"")</f>
        <v/>
      </c>
      <c r="J33" s="114" t="str">
        <f>'Výpočty'!AF97</f>
        <v>#NUM!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ht="15.75" customHeight="1">
      <c r="A34" s="108">
        <v>31.0</v>
      </c>
      <c r="B34" s="150" t="str">
        <f t="array" ref="B34">IF(ISNUMBER($J34),INDEX(Registrace!$G$4:$G$50,$J34),"")</f>
        <v/>
      </c>
      <c r="C34" s="150" t="str">
        <f t="array" ref="C34">IF(ISNUMBER($J34),INDEX('Výpočty'!$F$4:$F$63,$J34),"")</f>
        <v/>
      </c>
      <c r="D34" s="150" t="str">
        <f t="array" ref="D34">IF(ISNUMBER($J34),INDEX('Výpočty'!$G$4:$G$63,$J34),"")</f>
        <v/>
      </c>
      <c r="E34" s="151" t="str">
        <f t="array" ref="E34">IF(ISNUMBER($J34),INDEX('Výpočty'!M$4:M$63,$J34),"")</f>
        <v/>
      </c>
      <c r="F34" s="134" t="str">
        <f t="array" ref="F34">IF(ISNUMBER($J34),INDEX('Výpočty'!$N$4:$N$63,$J34),"")</f>
        <v/>
      </c>
      <c r="G34" s="134" t="str">
        <f t="array" ref="G34">IF(ISNUMBER($J34),INDEX('Výpočty'!$O$4:$O$63,$J34),"")</f>
        <v/>
      </c>
      <c r="H34" s="136"/>
      <c r="I34" s="116" t="str">
        <f t="array" ref="I34">IF(ISNUMBER($J34),INDEX('Výpočty'!I$4:I$63,$J34),"")</f>
        <v/>
      </c>
      <c r="J34" s="114" t="str">
        <f>'Výpočty'!AF98</f>
        <v>#NUM!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</row>
    <row r="35" ht="15.75" customHeight="1">
      <c r="A35" s="108">
        <v>32.0</v>
      </c>
      <c r="B35" s="150" t="str">
        <f t="array" ref="B35">IF(ISNUMBER($J35),INDEX(Registrace!$G$4:$G$50,$J35),"")</f>
        <v/>
      </c>
      <c r="C35" s="150" t="str">
        <f t="array" ref="C35">IF(ISNUMBER($J35),INDEX('Výpočty'!$F$4:$F$63,$J35),"")</f>
        <v/>
      </c>
      <c r="D35" s="150" t="str">
        <f t="array" ref="D35">IF(ISNUMBER($J35),INDEX('Výpočty'!$G$4:$G$63,$J35),"")</f>
        <v/>
      </c>
      <c r="E35" s="151" t="str">
        <f t="array" ref="E35">IF(ISNUMBER($J35),INDEX('Výpočty'!M$4:M$63,$J35),"")</f>
        <v/>
      </c>
      <c r="F35" s="134" t="str">
        <f t="array" ref="F35">IF(ISNUMBER($J35),INDEX('Výpočty'!$N$4:$N$63,$J35),"")</f>
        <v/>
      </c>
      <c r="G35" s="134" t="str">
        <f t="array" ref="G35">IF(ISNUMBER($J35),INDEX('Výpočty'!$O$4:$O$63,$J35),"")</f>
        <v/>
      </c>
      <c r="H35" s="136"/>
      <c r="I35" s="116" t="str">
        <f t="array" ref="I35">IF(ISNUMBER($J35),INDEX('Výpočty'!I$4:I$63,$J35),"")</f>
        <v/>
      </c>
      <c r="J35" s="114" t="str">
        <f>'Výpočty'!AF99</f>
        <v>#NUM!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ht="15.75" customHeight="1">
      <c r="A36" s="108">
        <v>33.0</v>
      </c>
      <c r="B36" s="150" t="str">
        <f t="array" ref="B36">IF(ISNUMBER($J36),INDEX(Registrace!$G$4:$G$50,$J36),"")</f>
        <v/>
      </c>
      <c r="C36" s="150" t="str">
        <f t="array" ref="C36">IF(ISNUMBER($J36),INDEX('Výpočty'!$F$4:$F$63,$J36),"")</f>
        <v/>
      </c>
      <c r="D36" s="150" t="str">
        <f t="array" ref="D36">IF(ISNUMBER($J36),INDEX('Výpočty'!$G$4:$G$63,$J36),"")</f>
        <v/>
      </c>
      <c r="E36" s="151" t="str">
        <f t="array" ref="E36">IF(ISNUMBER($J36),INDEX('Výpočty'!M$4:M$63,$J36),"")</f>
        <v/>
      </c>
      <c r="F36" s="134" t="str">
        <f t="array" ref="F36">IF(ISNUMBER($J36),INDEX('Výpočty'!$N$4:$N$63,$J36),"")</f>
        <v/>
      </c>
      <c r="G36" s="134" t="str">
        <f t="array" ref="G36">IF(ISNUMBER($J36),INDEX('Výpočty'!$O$4:$O$63,$J36),"")</f>
        <v/>
      </c>
      <c r="H36" s="136"/>
      <c r="I36" s="116" t="str">
        <f t="array" ref="I36">IF(ISNUMBER($J36),INDEX('Výpočty'!I$4:I$63,$J36),"")</f>
        <v/>
      </c>
      <c r="J36" s="114" t="str">
        <f>'Výpočty'!AF100</f>
        <v>#NUM!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</row>
    <row r="37" ht="15.75" customHeight="1">
      <c r="A37" s="108">
        <v>34.0</v>
      </c>
      <c r="B37" s="152" t="str">
        <f t="array" ref="B37">IF(ISNUMBER($J37),INDEX(Registrace!$G$4:$G$50,$J37),"")</f>
        <v/>
      </c>
      <c r="C37" s="152" t="str">
        <f t="array" ref="C37">IF(ISNUMBER($J37),INDEX('Výpočty'!$F$4:$F$63,$J37),"")</f>
        <v/>
      </c>
      <c r="D37" s="152" t="str">
        <f t="array" ref="D37">IF(ISNUMBER($J37),INDEX('Výpočty'!$G$4:$G$63,$J37),"")</f>
        <v/>
      </c>
      <c r="E37" s="153" t="str">
        <f t="array" ref="E37">IF(ISNUMBER($J37),INDEX('Výpočty'!M$4:M$63,$J37),"")</f>
        <v/>
      </c>
      <c r="F37" s="134" t="str">
        <f t="array" ref="F37">IF(ISNUMBER($J37),INDEX('Výpočty'!$N$4:$N$63,$J37),"")</f>
        <v/>
      </c>
      <c r="G37" s="134" t="str">
        <f t="array" ref="G37">IF(ISNUMBER($J37),INDEX('Výpočty'!$O$4:$O$63,$J37),"")</f>
        <v/>
      </c>
      <c r="H37" s="136"/>
      <c r="I37" s="116" t="str">
        <f t="array" ref="I37">IF(ISNUMBER($J37),INDEX('Výpočty'!I$4:I$63,$J37),"")</f>
        <v/>
      </c>
      <c r="J37" s="114" t="str">
        <f>'Výpočty'!AF101</f>
        <v>#NUM!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</row>
    <row r="38" ht="15.75" customHeight="1">
      <c r="A38" s="108">
        <v>35.0</v>
      </c>
      <c r="B38" s="152" t="str">
        <f t="array" ref="B38">IF(ISNUMBER($J38),INDEX(Registrace!$G$4:$G$50,$J38),"")</f>
        <v/>
      </c>
      <c r="C38" s="152" t="str">
        <f t="array" ref="C38">IF(ISNUMBER($J38),INDEX('Výpočty'!$F$4:$F$63,$J38),"")</f>
        <v/>
      </c>
      <c r="D38" s="152" t="str">
        <f t="array" ref="D38">IF(ISNUMBER($J38),INDEX('Výpočty'!$G$4:$G$63,$J38),"")</f>
        <v/>
      </c>
      <c r="E38" s="153" t="str">
        <f t="array" ref="E38">IF(ISNUMBER($J38),INDEX('Výpočty'!M$4:M$63,$J38),"")</f>
        <v/>
      </c>
      <c r="F38" s="134" t="str">
        <f t="array" ref="F38">IF(ISNUMBER($J38),INDEX('Výpočty'!$N$4:$N$63,$J38),"")</f>
        <v/>
      </c>
      <c r="G38" s="134" t="str">
        <f t="array" ref="G38">IF(ISNUMBER($J38),INDEX('Výpočty'!$O$4:$O$63,$J38),"")</f>
        <v/>
      </c>
      <c r="H38" s="136"/>
      <c r="I38" s="116" t="str">
        <f t="array" ref="I38">IF(ISNUMBER($J38),INDEX('Výpočty'!I$4:I$63,$J38),"")</f>
        <v/>
      </c>
      <c r="J38" s="114" t="str">
        <f>'Výpočty'!AF102</f>
        <v>#NUM!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</row>
    <row r="39" ht="15.75" customHeight="1">
      <c r="A39" s="108">
        <v>36.0</v>
      </c>
      <c r="B39" s="152" t="str">
        <f t="array" ref="B39">IF(ISNUMBER($J39),INDEX(Registrace!$G$4:$G$50,$J39),"")</f>
        <v/>
      </c>
      <c r="C39" s="152" t="str">
        <f t="array" ref="C39">IF(ISNUMBER($J39),INDEX('Výpočty'!$F$4:$F$63,$J39),"")</f>
        <v/>
      </c>
      <c r="D39" s="152" t="str">
        <f t="array" ref="D39">IF(ISNUMBER($J39),INDEX('Výpočty'!$G$4:$G$63,$J39),"")</f>
        <v/>
      </c>
      <c r="E39" s="153" t="str">
        <f t="array" ref="E39">IF(ISNUMBER($J39),INDEX('Výpočty'!M$4:M$63,$J39),"")</f>
        <v/>
      </c>
      <c r="F39" s="134" t="str">
        <f t="array" ref="F39">IF(ISNUMBER($J39),INDEX('Výpočty'!$N$4:$N$63,$J39),"")</f>
        <v/>
      </c>
      <c r="G39" s="134" t="str">
        <f t="array" ref="G39">IF(ISNUMBER($J39),INDEX('Výpočty'!$O$4:$O$63,$J39),"")</f>
        <v/>
      </c>
      <c r="H39" s="136"/>
      <c r="I39" s="116" t="str">
        <f t="array" ref="I39">IF(ISNUMBER($J39),INDEX('Výpočty'!I$4:I$63,$J39),"")</f>
        <v/>
      </c>
      <c r="J39" s="114" t="str">
        <f>'Výpočty'!AF103</f>
        <v>#NUM!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</row>
    <row r="40" ht="15.75" customHeight="1">
      <c r="A40" s="108">
        <v>37.0</v>
      </c>
      <c r="B40" s="152" t="str">
        <f t="array" ref="B40">IF(ISNUMBER($J40),INDEX(Registrace!$G$4:$G$50,$J40),"")</f>
        <v/>
      </c>
      <c r="C40" s="152" t="str">
        <f t="array" ref="C40">IF(ISNUMBER($J40),INDEX('Výpočty'!$F$4:$F$63,$J40),"")</f>
        <v/>
      </c>
      <c r="D40" s="152" t="str">
        <f t="array" ref="D40">IF(ISNUMBER($J40),INDEX('Výpočty'!$G$4:$G$63,$J40),"")</f>
        <v/>
      </c>
      <c r="E40" s="153" t="str">
        <f t="array" ref="E40">IF(ISNUMBER($J40),INDEX('Výpočty'!M$4:M$63,$J40),"")</f>
        <v/>
      </c>
      <c r="F40" s="134" t="str">
        <f t="array" ref="F40">IF(ISNUMBER($J40),INDEX('Výpočty'!$N$4:$N$63,$J40),"")</f>
        <v/>
      </c>
      <c r="G40" s="134" t="str">
        <f t="array" ref="G40">IF(ISNUMBER($J40),INDEX('Výpočty'!$O$4:$O$63,$J40),"")</f>
        <v/>
      </c>
      <c r="H40" s="136"/>
      <c r="I40" s="116" t="str">
        <f t="array" ref="I40">IF(ISNUMBER($J40),INDEX('Výpočty'!I$4:I$63,$J40),"")</f>
        <v/>
      </c>
      <c r="J40" s="114" t="str">
        <f>'Výpočty'!AF104</f>
        <v>#NUM!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</row>
    <row r="41" ht="15.75" customHeight="1">
      <c r="A41" s="108">
        <v>38.0</v>
      </c>
      <c r="B41" s="152" t="str">
        <f t="array" ref="B41">IF(ISNUMBER($J41),INDEX(Registrace!$G$4:$G$50,$J41),"")</f>
        <v/>
      </c>
      <c r="C41" s="152" t="str">
        <f t="array" ref="C41">IF(ISNUMBER($J41),INDEX('Výpočty'!$F$4:$F$63,$J41),"")</f>
        <v/>
      </c>
      <c r="D41" s="152" t="str">
        <f t="array" ref="D41">IF(ISNUMBER($J41),INDEX('Výpočty'!$G$4:$G$63,$J41),"")</f>
        <v/>
      </c>
      <c r="E41" s="153" t="str">
        <f t="array" ref="E41">IF(ISNUMBER($J41),INDEX('Výpočty'!M$4:M$63,$J41),"")</f>
        <v/>
      </c>
      <c r="F41" s="134" t="str">
        <f t="array" ref="F41">IF(ISNUMBER($J41),INDEX('Výpočty'!$N$4:$N$63,$J41),"")</f>
        <v/>
      </c>
      <c r="G41" s="134" t="str">
        <f t="array" ref="G41">IF(ISNUMBER($J41),INDEX('Výpočty'!$O$4:$O$63,$J41),"")</f>
        <v/>
      </c>
      <c r="H41" s="136"/>
      <c r="I41" s="116" t="str">
        <f t="array" ref="I41">IF(ISNUMBER($J41),INDEX('Výpočty'!I$4:I$63,$J41),"")</f>
        <v/>
      </c>
      <c r="J41" s="114" t="str">
        <f>'Výpočty'!AF105</f>
        <v>#NUM!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</row>
    <row r="42" ht="15.75" customHeight="1">
      <c r="A42" s="108">
        <v>39.0</v>
      </c>
      <c r="B42" s="152" t="str">
        <f t="array" ref="B42">IF(ISNUMBER($J42),INDEX(Registrace!$G$4:$G$50,$J42),"")</f>
        <v/>
      </c>
      <c r="C42" s="152" t="str">
        <f t="array" ref="C42">IF(ISNUMBER($J42),INDEX('Výpočty'!$F$4:$F$63,$J42),"")</f>
        <v/>
      </c>
      <c r="D42" s="152" t="str">
        <f t="array" ref="D42">IF(ISNUMBER($J42),INDEX('Výpočty'!$G$4:$G$63,$J42),"")</f>
        <v/>
      </c>
      <c r="E42" s="153" t="str">
        <f t="array" ref="E42">IF(ISNUMBER($J42),INDEX('Výpočty'!M$4:M$63,$J42),"")</f>
        <v/>
      </c>
      <c r="F42" s="134" t="str">
        <f t="array" ref="F42">IF(ISNUMBER($J42),INDEX('Výpočty'!$N$4:$N$63,$J42),"")</f>
        <v/>
      </c>
      <c r="G42" s="134" t="str">
        <f t="array" ref="G42">IF(ISNUMBER($J42),INDEX('Výpočty'!$O$4:$O$63,$J42),"")</f>
        <v/>
      </c>
      <c r="H42" s="136"/>
      <c r="I42" s="116" t="str">
        <f t="array" ref="I42">IF(ISNUMBER($J42),INDEX('Výpočty'!I$4:I$63,$J42),"")</f>
        <v/>
      </c>
      <c r="J42" s="114" t="str">
        <f>'Výpočty'!AF106</f>
        <v>#NUM!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</row>
    <row r="43" ht="15.75" customHeight="1">
      <c r="A43" s="108">
        <v>40.0</v>
      </c>
      <c r="B43" s="152" t="str">
        <f t="array" ref="B43">IF(ISNUMBER($J43),INDEX(Registrace!$G$4:$G$50,$J43),"")</f>
        <v/>
      </c>
      <c r="C43" s="152" t="str">
        <f t="array" ref="C43">IF(ISNUMBER($J43),INDEX('Výpočty'!$F$4:$F$63,$J43),"")</f>
        <v/>
      </c>
      <c r="D43" s="152" t="str">
        <f t="array" ref="D43">IF(ISNUMBER($J43),INDEX('Výpočty'!$G$4:$G$63,$J43),"")</f>
        <v/>
      </c>
      <c r="E43" s="153" t="str">
        <f t="array" ref="E43">IF(ISNUMBER($J43),INDEX('Výpočty'!M$4:M$63,$J43),"")</f>
        <v/>
      </c>
      <c r="F43" s="134" t="str">
        <f t="array" ref="F43">IF(ISNUMBER($J43),INDEX('Výpočty'!$N$4:$N$63,$J43),"")</f>
        <v/>
      </c>
      <c r="G43" s="134" t="str">
        <f t="array" ref="G43">IF(ISNUMBER($J43),INDEX('Výpočty'!$O$4:$O$63,$J43),"")</f>
        <v/>
      </c>
      <c r="H43" s="136"/>
      <c r="I43" s="116" t="str">
        <f t="array" ref="I43">IF(ISNUMBER($J43),INDEX('Výpočty'!I$4:I$63,$J43),"")</f>
        <v/>
      </c>
      <c r="J43" s="114" t="str">
        <f>'Výpočty'!AF107</f>
        <v>#NUM!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ht="15.75" customHeight="1">
      <c r="A44" s="108">
        <v>41.0</v>
      </c>
      <c r="B44" s="152" t="str">
        <f t="array" ref="B44">IF(ISNUMBER($J44),INDEX(Registrace!$G$4:$G$50,$J44),"")</f>
        <v/>
      </c>
      <c r="C44" s="152" t="str">
        <f t="array" ref="C44">IF(ISNUMBER($J44),INDEX('Výpočty'!$F$4:$F$63,$J44),"")</f>
        <v/>
      </c>
      <c r="D44" s="152" t="str">
        <f t="array" ref="D44">IF(ISNUMBER($J44),INDEX('Výpočty'!$G$4:$G$63,$J44),"")</f>
        <v/>
      </c>
      <c r="E44" s="153" t="str">
        <f t="array" ref="E44">IF(ISNUMBER($J44),INDEX('Výpočty'!M$4:M$63,$J44),"")</f>
        <v/>
      </c>
      <c r="F44" s="134" t="str">
        <f t="array" ref="F44">IF(ISNUMBER($J44),INDEX('Výpočty'!$N$4:$N$63,$J44),"")</f>
        <v/>
      </c>
      <c r="G44" s="134" t="str">
        <f t="array" ref="G44">IF(ISNUMBER($J44),INDEX('Výpočty'!$O$4:$O$63,$J44),"")</f>
        <v/>
      </c>
      <c r="H44" s="136"/>
      <c r="I44" s="116" t="str">
        <f t="array" ref="I44">IF(ISNUMBER($J44),INDEX('Výpočty'!I$4:I$63,$J44),"")</f>
        <v/>
      </c>
      <c r="J44" s="114" t="str">
        <f>'Výpočty'!AF108</f>
        <v>#NUM!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</row>
    <row r="45" ht="15.75" customHeight="1">
      <c r="A45" s="108">
        <v>42.0</v>
      </c>
      <c r="B45" s="152" t="str">
        <f t="array" ref="B45">IF(ISNUMBER($J45),INDEX(Registrace!$G$4:$G$50,$J45),"")</f>
        <v/>
      </c>
      <c r="C45" s="152" t="str">
        <f t="array" ref="C45">IF(ISNUMBER($J45),INDEX('Výpočty'!$F$4:$F$63,$J45),"")</f>
        <v/>
      </c>
      <c r="D45" s="152" t="str">
        <f t="array" ref="D45">IF(ISNUMBER($J45),INDEX('Výpočty'!$G$4:$G$63,$J45),"")</f>
        <v/>
      </c>
      <c r="E45" s="153" t="str">
        <f t="array" ref="E45">IF(ISNUMBER($J45),INDEX('Výpočty'!M$4:M$63,$J45),"")</f>
        <v/>
      </c>
      <c r="F45" s="134" t="str">
        <f t="array" ref="F45">IF(ISNUMBER($J45),INDEX('Výpočty'!$N$4:$N$63,$J45),"")</f>
        <v/>
      </c>
      <c r="G45" s="134" t="str">
        <f t="array" ref="G45">IF(ISNUMBER($J45),INDEX('Výpočty'!$O$4:$O$63,$J45),"")</f>
        <v/>
      </c>
      <c r="H45" s="136"/>
      <c r="I45" s="116" t="str">
        <f t="array" ref="I45">IF(ISNUMBER($J45),INDEX('Výpočty'!I$4:I$63,$J45),"")</f>
        <v/>
      </c>
      <c r="J45" s="114" t="str">
        <f>'Výpočty'!AF109</f>
        <v>#NUM!</v>
      </c>
      <c r="K45" s="96"/>
      <c r="L45" s="96"/>
      <c r="M45" s="96"/>
      <c r="N45" s="96"/>
      <c r="O45" s="96"/>
      <c r="P45" s="96"/>
      <c r="Q45" s="96"/>
      <c r="R45" s="96"/>
      <c r="S45" s="96"/>
      <c r="T45" s="96"/>
    </row>
    <row r="46" ht="15.75" customHeight="1">
      <c r="A46" s="108">
        <v>43.0</v>
      </c>
      <c r="B46" s="152" t="str">
        <f t="array" ref="B46">IF(ISNUMBER($J46),INDEX(Registrace!$G$4:$G$50,$J46),"")</f>
        <v/>
      </c>
      <c r="C46" s="152" t="str">
        <f t="array" ref="C46">IF(ISNUMBER($J46),INDEX('Výpočty'!$F$4:$F$63,$J46),"")</f>
        <v/>
      </c>
      <c r="D46" s="152" t="str">
        <f t="array" ref="D46">IF(ISNUMBER($J46),INDEX('Výpočty'!$G$4:$G$63,$J46),"")</f>
        <v/>
      </c>
      <c r="E46" s="153" t="str">
        <f t="array" ref="E46">IF(ISNUMBER($J46),INDEX('Výpočty'!M$4:M$63,$J46),"")</f>
        <v/>
      </c>
      <c r="F46" s="134" t="str">
        <f t="array" ref="F46">IF(ISNUMBER($J46),INDEX('Výpočty'!$N$4:$N$63,$J46),"")</f>
        <v/>
      </c>
      <c r="G46" s="134" t="str">
        <f t="array" ref="G46">IF(ISNUMBER($J46),INDEX('Výpočty'!$O$4:$O$63,$J46),"")</f>
        <v/>
      </c>
      <c r="H46" s="136"/>
      <c r="I46" s="116" t="str">
        <f t="array" ref="I46">IF(ISNUMBER($J46),INDEX('Výpočty'!I$4:I$63,$J46),"")</f>
        <v/>
      </c>
      <c r="J46" s="114" t="str">
        <f>'Výpočty'!AF110</f>
        <v>#NUM!</v>
      </c>
      <c r="K46" s="96"/>
      <c r="L46" s="96"/>
      <c r="M46" s="96"/>
      <c r="N46" s="96"/>
      <c r="O46" s="96"/>
      <c r="P46" s="96"/>
      <c r="Q46" s="96"/>
      <c r="R46" s="96"/>
      <c r="S46" s="96"/>
      <c r="T46" s="96"/>
    </row>
    <row r="47" ht="15.75" customHeight="1">
      <c r="A47" s="108">
        <v>44.0</v>
      </c>
      <c r="B47" s="152" t="str">
        <f t="array" ref="B47">IF(ISNUMBER($J47),INDEX(Registrace!$G$4:$G$50,$J47),"")</f>
        <v/>
      </c>
      <c r="C47" s="152" t="str">
        <f t="array" ref="C47">IF(ISNUMBER($J47),INDEX('Výpočty'!$F$4:$F$63,$J47),"")</f>
        <v/>
      </c>
      <c r="D47" s="152" t="str">
        <f t="array" ref="D47">IF(ISNUMBER($J47),INDEX('Výpočty'!$G$4:$G$63,$J47),"")</f>
        <v/>
      </c>
      <c r="E47" s="153" t="str">
        <f t="array" ref="E47">IF(ISNUMBER($J47),INDEX('Výpočty'!M$4:M$63,$J47),"")</f>
        <v/>
      </c>
      <c r="F47" s="134" t="str">
        <f t="array" ref="F47">IF(ISNUMBER($J47),INDEX('Výpočty'!$N$4:$N$63,$J47),"")</f>
        <v/>
      </c>
      <c r="G47" s="134" t="str">
        <f t="array" ref="G47">IF(ISNUMBER($J47),INDEX('Výpočty'!$O$4:$O$63,$J47),"")</f>
        <v/>
      </c>
      <c r="H47" s="136"/>
      <c r="I47" s="116" t="str">
        <f t="array" ref="I47">IF(ISNUMBER($J47),INDEX('Výpočty'!I$4:I$63,$J47),"")</f>
        <v/>
      </c>
      <c r="J47" s="114" t="str">
        <f>'Výpočty'!AF111</f>
        <v>#NUM!</v>
      </c>
      <c r="K47" s="96"/>
      <c r="L47" s="96"/>
      <c r="M47" s="96"/>
      <c r="N47" s="96"/>
      <c r="O47" s="96"/>
      <c r="P47" s="96"/>
      <c r="Q47" s="96"/>
      <c r="R47" s="96"/>
      <c r="S47" s="96"/>
      <c r="T47" s="96"/>
    </row>
    <row r="48" ht="15.75" customHeight="1">
      <c r="A48" s="108">
        <v>45.0</v>
      </c>
      <c r="B48" s="152" t="str">
        <f t="array" ref="B48">IF(ISNUMBER($J48),INDEX(Registrace!$G$4:$G$50,$J48),"")</f>
        <v/>
      </c>
      <c r="C48" s="152" t="str">
        <f t="array" ref="C48">IF(ISNUMBER($J48),INDEX('Výpočty'!$F$4:$F$63,$J48),"")</f>
        <v/>
      </c>
      <c r="D48" s="152" t="str">
        <f t="array" ref="D48">IF(ISNUMBER($J48),INDEX('Výpočty'!$G$4:$G$63,$J48),"")</f>
        <v/>
      </c>
      <c r="E48" s="153" t="str">
        <f t="array" ref="E48">IF(ISNUMBER($J48),INDEX('Výpočty'!M$4:M$63,$J48),"")</f>
        <v/>
      </c>
      <c r="F48" s="134" t="str">
        <f t="array" ref="F48">IF(ISNUMBER($J48),INDEX('Výpočty'!$N$4:$N$63,$J48),"")</f>
        <v/>
      </c>
      <c r="G48" s="134" t="str">
        <f t="array" ref="G48">IF(ISNUMBER($J48),INDEX('Výpočty'!$O$4:$O$63,$J48),"")</f>
        <v/>
      </c>
      <c r="H48" s="136"/>
      <c r="I48" s="116" t="str">
        <f t="array" ref="I48">IF(ISNUMBER($J48),INDEX('Výpočty'!I$4:I$63,$J48),"")</f>
        <v/>
      </c>
      <c r="J48" s="114" t="str">
        <f>'Výpočty'!AF112</f>
        <v>#NUM!</v>
      </c>
      <c r="K48" s="96"/>
      <c r="L48" s="96"/>
      <c r="M48" s="96"/>
      <c r="N48" s="96"/>
      <c r="O48" s="96"/>
      <c r="P48" s="96"/>
      <c r="Q48" s="96"/>
      <c r="R48" s="96"/>
      <c r="S48" s="96"/>
      <c r="T48" s="96"/>
    </row>
    <row r="49" ht="15.75" customHeight="1">
      <c r="A49" s="108">
        <v>46.0</v>
      </c>
      <c r="B49" s="152" t="str">
        <f t="array" ref="B49">IF(ISNUMBER($J49),INDEX(Registrace!$G$4:$G$50,$J49),"")</f>
        <v/>
      </c>
      <c r="C49" s="152" t="str">
        <f t="array" ref="C49">IF(ISNUMBER($J49),INDEX('Výpočty'!$F$4:$F$63,$J49),"")</f>
        <v/>
      </c>
      <c r="D49" s="152" t="str">
        <f t="array" ref="D49">IF(ISNUMBER($J49),INDEX('Výpočty'!$G$4:$G$63,$J49),"")</f>
        <v/>
      </c>
      <c r="E49" s="153" t="str">
        <f t="array" ref="E49">IF(ISNUMBER($J49),INDEX('Výpočty'!M$4:M$63,$J49),"")</f>
        <v/>
      </c>
      <c r="F49" s="134" t="str">
        <f t="array" ref="F49">IF(ISNUMBER($J49),INDEX('Výpočty'!$N$4:$N$63,$J49),"")</f>
        <v/>
      </c>
      <c r="G49" s="134" t="str">
        <f t="array" ref="G49">IF(ISNUMBER($J49),INDEX('Výpočty'!$O$4:$O$63,$J49),"")</f>
        <v/>
      </c>
      <c r="H49" s="136"/>
      <c r="I49" s="116" t="str">
        <f t="array" ref="I49">IF(ISNUMBER($J49),INDEX('Výpočty'!I$4:I$63,$J49),"")</f>
        <v/>
      </c>
      <c r="J49" s="114" t="str">
        <f>'Výpočty'!AF113</f>
        <v>#NUM!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</row>
    <row r="50" ht="15.75" customHeight="1">
      <c r="A50" s="108">
        <v>47.0</v>
      </c>
      <c r="B50" s="152" t="str">
        <f t="array" ref="B50">IF(ISNUMBER($J50),INDEX(Registrace!$G$4:$G$50,$J50),"")</f>
        <v/>
      </c>
      <c r="C50" s="152" t="str">
        <f t="array" ref="C50">IF(ISNUMBER($J50),INDEX('Výpočty'!$F$4:$F$63,$J50),"")</f>
        <v/>
      </c>
      <c r="D50" s="152" t="str">
        <f t="array" ref="D50">IF(ISNUMBER($J50),INDEX('Výpočty'!$G$4:$G$63,$J50),"")</f>
        <v/>
      </c>
      <c r="E50" s="153" t="str">
        <f t="array" ref="E50">IF(ISNUMBER($J50),INDEX('Výpočty'!M$4:M$63,$J50),"")</f>
        <v/>
      </c>
      <c r="F50" s="134" t="str">
        <f t="array" ref="F50">IF(ISNUMBER($J50),INDEX('Výpočty'!$N$4:$N$63,$J50),"")</f>
        <v/>
      </c>
      <c r="G50" s="134" t="str">
        <f t="array" ref="G50">IF(ISNUMBER($J50),INDEX('Výpočty'!$O$4:$O$63,$J50),"")</f>
        <v/>
      </c>
      <c r="H50" s="136"/>
      <c r="I50" s="116" t="str">
        <f t="array" ref="I50">IF(ISNUMBER($J50),INDEX('Výpočty'!I$4:I$63,$J50),"")</f>
        <v/>
      </c>
      <c r="J50" s="114" t="str">
        <f>'Výpočty'!AF114</f>
        <v>#NUM!</v>
      </c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ht="15.75" customHeight="1">
      <c r="A51" s="108">
        <v>48.0</v>
      </c>
      <c r="B51" s="152" t="str">
        <f t="array" ref="B51">IF(ISNUMBER($J51),INDEX(Registrace!$G$4:$G$50,$J51),"")</f>
        <v/>
      </c>
      <c r="C51" s="152" t="str">
        <f t="array" ref="C51">IF(ISNUMBER($J51),INDEX('Výpočty'!$F$4:$F$63,$J51),"")</f>
        <v/>
      </c>
      <c r="D51" s="152" t="str">
        <f t="array" ref="D51">IF(ISNUMBER($J51),INDEX('Výpočty'!$G$4:$G$63,$J51),"")</f>
        <v/>
      </c>
      <c r="E51" s="153" t="str">
        <f t="array" ref="E51">IF(ISNUMBER($J51),INDEX('Výpočty'!M$4:M$63,$J51),"")</f>
        <v/>
      </c>
      <c r="F51" s="134" t="str">
        <f t="array" ref="F51">IF(ISNUMBER($J51),INDEX('Výpočty'!$N$4:$N$63,$J51),"")</f>
        <v/>
      </c>
      <c r="G51" s="134" t="str">
        <f t="array" ref="G51">IF(ISNUMBER($J51),INDEX('Výpočty'!$O$4:$O$63,$J51),"")</f>
        <v/>
      </c>
      <c r="H51" s="136"/>
      <c r="I51" s="116" t="str">
        <f t="array" ref="I51">IF(ISNUMBER($J51),INDEX('Výpočty'!I$4:I$63,$J51),"")</f>
        <v/>
      </c>
      <c r="J51" s="114" t="str">
        <f>'Výpočty'!AF115</f>
        <v>#NUM!</v>
      </c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ht="15.75" customHeight="1">
      <c r="A52" s="108">
        <v>49.0</v>
      </c>
      <c r="B52" s="152" t="str">
        <f t="array" ref="B52">IF(ISNUMBER($J52),INDEX(Registrace!$G$4:$G$50,$J52),"")</f>
        <v/>
      </c>
      <c r="C52" s="152" t="str">
        <f t="array" ref="C52">IF(ISNUMBER($J52),INDEX('Výpočty'!$F$4:$F$63,$J52),"")</f>
        <v/>
      </c>
      <c r="D52" s="152" t="str">
        <f t="array" ref="D52">IF(ISNUMBER($J52),INDEX('Výpočty'!$G$4:$G$63,$J52),"")</f>
        <v/>
      </c>
      <c r="E52" s="153" t="str">
        <f t="array" ref="E52">IF(ISNUMBER($J52),INDEX('Výpočty'!M$4:M$63,$J52),"")</f>
        <v/>
      </c>
      <c r="F52" s="134" t="str">
        <f t="array" ref="F52">IF(ISNUMBER($J52),INDEX('Výpočty'!$N$4:$N$63,$J52),"")</f>
        <v/>
      </c>
      <c r="G52" s="134" t="str">
        <f t="array" ref="G52">IF(ISNUMBER($J52),INDEX('Výpočty'!$O$4:$O$63,$J52),"")</f>
        <v/>
      </c>
      <c r="H52" s="136"/>
      <c r="I52" s="116" t="str">
        <f t="array" ref="I52">IF(ISNUMBER($J52),INDEX('Výpočty'!I$4:I$63,$J52),"")</f>
        <v/>
      </c>
      <c r="J52" s="114" t="str">
        <f>'Výpočty'!AF116</f>
        <v>#NUM!</v>
      </c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ht="15.75" customHeight="1">
      <c r="A53" s="108">
        <v>50.0</v>
      </c>
      <c r="B53" s="152" t="str">
        <f t="array" ref="B53">IF(ISNUMBER($J53),INDEX(Registrace!$G$4:$G$50,$J53),"")</f>
        <v/>
      </c>
      <c r="C53" s="152" t="str">
        <f t="array" ref="C53">IF(ISNUMBER($J53),INDEX('Výpočty'!$F$4:$F$63,$J53),"")</f>
        <v/>
      </c>
      <c r="D53" s="152" t="str">
        <f t="array" ref="D53">IF(ISNUMBER($J53),INDEX('Výpočty'!$G$4:$G$63,$J53),"")</f>
        <v/>
      </c>
      <c r="E53" s="153" t="str">
        <f t="array" ref="E53">IF(ISNUMBER($J53),INDEX('Výpočty'!M$4:M$63,$J53),"")</f>
        <v/>
      </c>
      <c r="F53" s="134" t="str">
        <f t="array" ref="F53">IF(ISNUMBER($J53),INDEX('Výpočty'!$N$4:$N$63,$J53),"")</f>
        <v/>
      </c>
      <c r="G53" s="134" t="str">
        <f t="array" ref="G53">IF(ISNUMBER($J53),INDEX('Výpočty'!$O$4:$O$63,$J53),"")</f>
        <v/>
      </c>
      <c r="H53" s="136"/>
      <c r="I53" s="116" t="str">
        <f t="array" ref="I53">IF(ISNUMBER($J53),INDEX('Výpočty'!I$4:I$63,$J53),"")</f>
        <v/>
      </c>
      <c r="J53" s="114" t="str">
        <f>'Výpočty'!AF117</f>
        <v>#NUM!</v>
      </c>
      <c r="K53" s="96"/>
      <c r="L53" s="96"/>
      <c r="M53" s="96"/>
      <c r="N53" s="96"/>
      <c r="O53" s="96"/>
      <c r="P53" s="96"/>
      <c r="Q53" s="96"/>
      <c r="R53" s="96"/>
      <c r="S53" s="96"/>
      <c r="T53" s="96"/>
    </row>
    <row r="54" ht="15.75" customHeight="1">
      <c r="A54" s="108">
        <v>51.0</v>
      </c>
      <c r="B54" s="152" t="str">
        <f t="array" ref="B54">IF(ISNUMBER($J54),INDEX(Registrace!$G$4:$G$50,$J54),"")</f>
        <v/>
      </c>
      <c r="C54" s="152" t="str">
        <f t="array" ref="C54">IF(ISNUMBER($J54),INDEX('Výpočty'!$F$4:$F$63,$J54),"")</f>
        <v/>
      </c>
      <c r="D54" s="152" t="str">
        <f t="array" ref="D54">IF(ISNUMBER($J54),INDEX('Výpočty'!$G$4:$G$63,$J54),"")</f>
        <v/>
      </c>
      <c r="E54" s="153" t="str">
        <f t="array" ref="E54">IF(ISNUMBER($J54),INDEX('Výpočty'!M$4:M$63,$J54),"")</f>
        <v/>
      </c>
      <c r="F54" s="134" t="str">
        <f t="array" ref="F54">IF(ISNUMBER($J54),INDEX('Výpočty'!$N$4:$N$63,$J54),"")</f>
        <v/>
      </c>
      <c r="G54" s="134" t="str">
        <f t="array" ref="G54">IF(ISNUMBER($J54),INDEX('Výpočty'!$O$4:$O$63,$J54),"")</f>
        <v/>
      </c>
      <c r="H54" s="136"/>
      <c r="I54" s="116" t="str">
        <f t="array" ref="I54">IF(ISNUMBER($J54),INDEX('Výpočty'!I$4:I$63,$J54),"")</f>
        <v/>
      </c>
      <c r="J54" s="114" t="str">
        <f>'Výpočty'!AF118</f>
        <v>#NUM!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</row>
    <row r="55" ht="15.75" customHeight="1">
      <c r="A55" s="108">
        <v>52.0</v>
      </c>
      <c r="B55" s="152" t="str">
        <f t="array" ref="B55">IF(ISNUMBER($J55),INDEX(Registrace!$G$4:$G$50,$J55),"")</f>
        <v/>
      </c>
      <c r="C55" s="152" t="str">
        <f t="array" ref="C55">IF(ISNUMBER($J55),INDEX('Výpočty'!$F$4:$F$63,$J55),"")</f>
        <v/>
      </c>
      <c r="D55" s="152" t="str">
        <f t="array" ref="D55">IF(ISNUMBER($J55),INDEX('Výpočty'!$G$4:$G$63,$J55),"")</f>
        <v/>
      </c>
      <c r="E55" s="153" t="str">
        <f t="array" ref="E55">IF(ISNUMBER($J55),INDEX('Výpočty'!M$4:M$63,$J55),"")</f>
        <v/>
      </c>
      <c r="F55" s="134" t="str">
        <f t="array" ref="F55">IF(ISNUMBER($J55),INDEX('Výpočty'!$N$4:$N$63,$J55),"")</f>
        <v/>
      </c>
      <c r="G55" s="134" t="str">
        <f t="array" ref="G55">IF(ISNUMBER($J55),INDEX('Výpočty'!$O$4:$O$63,$J55),"")</f>
        <v/>
      </c>
      <c r="H55" s="136"/>
      <c r="I55" s="116" t="str">
        <f t="array" ref="I55">IF(ISNUMBER($J55),INDEX('Výpočty'!I$4:I$63,$J55),"")</f>
        <v/>
      </c>
      <c r="J55" s="114" t="str">
        <f>'Výpočty'!AF119</f>
        <v>#NUM!</v>
      </c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ht="15.75" customHeight="1">
      <c r="A56" s="108">
        <v>53.0</v>
      </c>
      <c r="B56" s="152" t="str">
        <f t="array" ref="B56">IF(ISNUMBER($J56),INDEX(Registrace!$G$4:$G$50,$J56),"")</f>
        <v/>
      </c>
      <c r="C56" s="152" t="str">
        <f t="array" ref="C56">IF(ISNUMBER($J56),INDEX('Výpočty'!$F$4:$F$63,$J56),"")</f>
        <v/>
      </c>
      <c r="D56" s="152" t="str">
        <f t="array" ref="D56">IF(ISNUMBER($J56),INDEX('Výpočty'!$G$4:$G$63,$J56),"")</f>
        <v/>
      </c>
      <c r="E56" s="153" t="str">
        <f t="array" ref="E56">IF(ISNUMBER($J56),INDEX('Výpočty'!M$4:M$63,$J56),"")</f>
        <v/>
      </c>
      <c r="F56" s="134" t="str">
        <f t="array" ref="F56">IF(ISNUMBER($J56),INDEX('Výpočty'!$N$4:$N$63,$J56),"")</f>
        <v/>
      </c>
      <c r="G56" s="134" t="str">
        <f t="array" ref="G56">IF(ISNUMBER($J56),INDEX('Výpočty'!$O$4:$O$63,$J56),"")</f>
        <v/>
      </c>
      <c r="H56" s="136"/>
      <c r="I56" s="116" t="str">
        <f t="array" ref="I56">IF(ISNUMBER($J56),INDEX('Výpočty'!I$4:I$63,$J56),"")</f>
        <v/>
      </c>
      <c r="J56" s="114" t="str">
        <f>'Výpočty'!AF120</f>
        <v>#NUM!</v>
      </c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ht="15.75" customHeight="1">
      <c r="A57" s="108">
        <v>54.0</v>
      </c>
      <c r="B57" s="152" t="str">
        <f t="array" ref="B57">IF(ISNUMBER($J57),INDEX(Registrace!$G$4:$G$50,$J57),"")</f>
        <v/>
      </c>
      <c r="C57" s="152" t="str">
        <f t="array" ref="C57">IF(ISNUMBER($J57),INDEX('Výpočty'!$F$4:$F$63,$J57),"")</f>
        <v/>
      </c>
      <c r="D57" s="152" t="str">
        <f t="array" ref="D57">IF(ISNUMBER($J57),INDEX('Výpočty'!$G$4:$G$63,$J57),"")</f>
        <v/>
      </c>
      <c r="E57" s="153" t="str">
        <f t="array" ref="E57">IF(ISNUMBER($J57),INDEX('Výpočty'!M$4:M$63,$J57),"")</f>
        <v/>
      </c>
      <c r="F57" s="134" t="str">
        <f t="array" ref="F57">IF(ISNUMBER($J57),INDEX('Výpočty'!$N$4:$N$63,$J57),"")</f>
        <v/>
      </c>
      <c r="G57" s="134" t="str">
        <f t="array" ref="G57">IF(ISNUMBER($J57),INDEX('Výpočty'!$O$4:$O$63,$J57),"")</f>
        <v/>
      </c>
      <c r="H57" s="136"/>
      <c r="I57" s="116" t="str">
        <f t="array" ref="I57">IF(ISNUMBER($J57),INDEX('Výpočty'!I$4:I$63,$J57),"")</f>
        <v/>
      </c>
      <c r="J57" s="114" t="str">
        <f>'Výpočty'!AF121</f>
        <v>#NUM!</v>
      </c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ht="15.75" customHeight="1">
      <c r="A58" s="108">
        <v>55.0</v>
      </c>
      <c r="B58" s="152" t="str">
        <f t="array" ref="B58">IF(ISNUMBER($J58),INDEX(Registrace!$G$4:$G$50,$J58),"")</f>
        <v/>
      </c>
      <c r="C58" s="152" t="str">
        <f t="array" ref="C58">IF(ISNUMBER($J58),INDEX('Výpočty'!$F$4:$F$63,$J58),"")</f>
        <v/>
      </c>
      <c r="D58" s="152" t="str">
        <f t="array" ref="D58">IF(ISNUMBER($J58),INDEX('Výpočty'!$G$4:$G$63,$J58),"")</f>
        <v/>
      </c>
      <c r="E58" s="153" t="str">
        <f t="array" ref="E58">IF(ISNUMBER($J58),INDEX('Výpočty'!M$4:M$63,$J58),"")</f>
        <v/>
      </c>
      <c r="F58" s="134" t="str">
        <f t="array" ref="F58">IF(ISNUMBER($J58),INDEX('Výpočty'!$N$4:$N$63,$J58),"")</f>
        <v/>
      </c>
      <c r="G58" s="134" t="str">
        <f t="array" ref="G58">IF(ISNUMBER($J58),INDEX('Výpočty'!$O$4:$O$63,$J58),"")</f>
        <v/>
      </c>
      <c r="H58" s="136"/>
      <c r="I58" s="116" t="str">
        <f t="array" ref="I58">IF(ISNUMBER($J58),INDEX('Výpočty'!I$4:I$63,$J58),"")</f>
        <v/>
      </c>
      <c r="J58" s="114" t="str">
        <f>'Výpočty'!AF122</f>
        <v>#NUM!</v>
      </c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ht="15.75" customHeight="1">
      <c r="A59" s="108">
        <v>56.0</v>
      </c>
      <c r="B59" s="152" t="str">
        <f t="array" ref="B59">IF(ISNUMBER($J59),INDEX(Registrace!$G$4:$G$50,$J59),"")</f>
        <v/>
      </c>
      <c r="C59" s="152" t="str">
        <f t="array" ref="C59">IF(ISNUMBER($J59),INDEX('Výpočty'!$F$4:$F$63,$J59),"")</f>
        <v/>
      </c>
      <c r="D59" s="152" t="str">
        <f t="array" ref="D59">IF(ISNUMBER($J59),INDEX('Výpočty'!$G$4:$G$63,$J59),"")</f>
        <v/>
      </c>
      <c r="E59" s="153" t="str">
        <f t="array" ref="E59">IF(ISNUMBER($J59),INDEX('Výpočty'!M$4:M$63,$J59),"")</f>
        <v/>
      </c>
      <c r="F59" s="134" t="str">
        <f t="array" ref="F59">IF(ISNUMBER($J59),INDEX('Výpočty'!$N$4:$N$63,$J59),"")</f>
        <v/>
      </c>
      <c r="G59" s="134" t="str">
        <f t="array" ref="G59">IF(ISNUMBER($J59),INDEX('Výpočty'!$O$4:$O$63,$J59),"")</f>
        <v/>
      </c>
      <c r="H59" s="136"/>
      <c r="I59" s="116" t="str">
        <f t="array" ref="I59">IF(ISNUMBER($J59),INDEX('Výpočty'!I$4:I$63,$J59),"")</f>
        <v/>
      </c>
      <c r="J59" s="114" t="str">
        <f>'Výpočty'!AF123</f>
        <v>#NUM!</v>
      </c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ht="15.75" customHeight="1">
      <c r="A60" s="108">
        <v>57.0</v>
      </c>
      <c r="B60" s="152" t="str">
        <f t="array" ref="B60">IF(ISNUMBER($J60),INDEX(Registrace!$G$4:$G$50,$J60),"")</f>
        <v/>
      </c>
      <c r="C60" s="152" t="str">
        <f t="array" ref="C60">IF(ISNUMBER($J60),INDEX('Výpočty'!$F$4:$F$63,$J60),"")</f>
        <v/>
      </c>
      <c r="D60" s="152" t="str">
        <f t="array" ref="D60">IF(ISNUMBER($J60),INDEX('Výpočty'!$G$4:$G$63,$J60),"")</f>
        <v/>
      </c>
      <c r="E60" s="153" t="str">
        <f t="array" ref="E60">IF(ISNUMBER($J60),INDEX('Výpočty'!M$4:M$63,$J60),"")</f>
        <v/>
      </c>
      <c r="F60" s="134" t="str">
        <f t="array" ref="F60">IF(ISNUMBER($J60),INDEX('Výpočty'!$N$4:$N$63,$J60),"")</f>
        <v/>
      </c>
      <c r="G60" s="134" t="str">
        <f t="array" ref="G60">IF(ISNUMBER($J60),INDEX('Výpočty'!$O$4:$O$63,$J60),"")</f>
        <v/>
      </c>
      <c r="H60" s="136"/>
      <c r="I60" s="116" t="str">
        <f t="array" ref="I60">IF(ISNUMBER($J60),INDEX('Výpočty'!I$4:I$63,$J60),"")</f>
        <v/>
      </c>
      <c r="J60" s="114" t="str">
        <f>'Výpočty'!AF124</f>
        <v>#NUM!</v>
      </c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ht="15.75" customHeight="1">
      <c r="A61" s="108">
        <v>58.0</v>
      </c>
      <c r="B61" s="152" t="str">
        <f t="array" ref="B61">IF(ISNUMBER($J61),INDEX(Registrace!$G$4:$G$50,$J61),"")</f>
        <v/>
      </c>
      <c r="C61" s="152" t="str">
        <f t="array" ref="C61">IF(ISNUMBER($J61),INDEX('Výpočty'!$F$4:$F$63,$J61),"")</f>
        <v/>
      </c>
      <c r="D61" s="152" t="str">
        <f t="array" ref="D61">IF(ISNUMBER($J61),INDEX('Výpočty'!$G$4:$G$63,$J61),"")</f>
        <v/>
      </c>
      <c r="E61" s="153" t="str">
        <f t="array" ref="E61">IF(ISNUMBER($J61),INDEX('Výpočty'!M$4:M$63,$J61),"")</f>
        <v/>
      </c>
      <c r="F61" s="134" t="str">
        <f t="array" ref="F61">IF(ISNUMBER($J61),INDEX('Výpočty'!$N$4:$N$63,$J61),"")</f>
        <v/>
      </c>
      <c r="G61" s="134" t="str">
        <f t="array" ref="G61">IF(ISNUMBER($J61),INDEX('Výpočty'!$O$4:$O$63,$J61),"")</f>
        <v/>
      </c>
      <c r="H61" s="136"/>
      <c r="I61" s="116" t="str">
        <f t="array" ref="I61">IF(ISNUMBER($J61),INDEX('Výpočty'!I$4:I$63,$J61),"")</f>
        <v/>
      </c>
      <c r="J61" s="114" t="str">
        <f>'Výpočty'!AF125</f>
        <v>#NUM!</v>
      </c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ht="15.75" customHeight="1">
      <c r="A62" s="108">
        <v>59.0</v>
      </c>
      <c r="B62" s="152" t="str">
        <f t="array" ref="B62">IF(ISNUMBER($J62),INDEX(Registrace!$G$4:$G$50,$J62),"")</f>
        <v/>
      </c>
      <c r="C62" s="152" t="str">
        <f t="array" ref="C62">IF(ISNUMBER($J62),INDEX('Výpočty'!$F$4:$F$63,$J62),"")</f>
        <v/>
      </c>
      <c r="D62" s="152" t="str">
        <f t="array" ref="D62">IF(ISNUMBER($J62),INDEX('Výpočty'!$G$4:$G$63,$J62),"")</f>
        <v/>
      </c>
      <c r="E62" s="153" t="str">
        <f t="array" ref="E62">IF(ISNUMBER($J62),INDEX('Výpočty'!M$4:M$63,$J62),"")</f>
        <v/>
      </c>
      <c r="F62" s="134" t="str">
        <f t="array" ref="F62">IF(ISNUMBER($J62),INDEX('Výpočty'!$N$4:$N$63,$J62),"")</f>
        <v/>
      </c>
      <c r="G62" s="134" t="str">
        <f t="array" ref="G62">IF(ISNUMBER($J62),INDEX('Výpočty'!$O$4:$O$63,$J62),"")</f>
        <v/>
      </c>
      <c r="H62" s="136"/>
      <c r="I62" s="116" t="str">
        <f t="array" ref="I62">IF(ISNUMBER($J62),INDEX('Výpočty'!I$4:I$63,$J62),"")</f>
        <v/>
      </c>
      <c r="J62" s="114" t="str">
        <f>'Výpočty'!AF126</f>
        <v>#NUM!</v>
      </c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ht="15.75" customHeight="1">
      <c r="A63" s="108">
        <v>60.0</v>
      </c>
      <c r="B63" s="152" t="str">
        <f t="array" ref="B63">IF(ISNUMBER($J63),INDEX(Registrace!$G$4:$G$50,$J63),"")</f>
        <v/>
      </c>
      <c r="C63" s="152" t="str">
        <f t="array" ref="C63">IF(ISNUMBER($J63),INDEX('Výpočty'!$F$4:$F$63,$J63),"")</f>
        <v/>
      </c>
      <c r="D63" s="152" t="str">
        <f t="array" ref="D63">IF(ISNUMBER($J63),INDEX('Výpočty'!$G$4:$G$63,$J63),"")</f>
        <v/>
      </c>
      <c r="E63" s="153" t="str">
        <f t="array" ref="E63">IF(ISNUMBER($J63),INDEX('Výpočty'!M$4:M$63,$J63),"")</f>
        <v/>
      </c>
      <c r="F63" s="134" t="str">
        <f t="array" ref="F63">IF(ISNUMBER($J63),INDEX('Výpočty'!$N$4:$N$63,$J63),"")</f>
        <v/>
      </c>
      <c r="G63" s="134" t="str">
        <f t="array" ref="G63">IF(ISNUMBER($J63),INDEX('Výpočty'!$O$4:$O$63,$J63),"")</f>
        <v/>
      </c>
      <c r="H63" s="136"/>
      <c r="I63" s="116" t="str">
        <f t="array" ref="I63">IF(ISNUMBER($J63),INDEX('Výpočty'!I$4:I$63,$J63),"")</f>
        <v/>
      </c>
      <c r="J63" s="114" t="str">
        <f>'Výpočty'!AF127</f>
        <v>#NUM!</v>
      </c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ht="12.75" customHeight="1">
      <c r="A64" s="140"/>
      <c r="B64" s="12"/>
      <c r="C64" s="12"/>
      <c r="D64" s="12"/>
      <c r="E64" s="12"/>
      <c r="F64" s="141"/>
      <c r="G64" s="12"/>
      <c r="H64" s="12"/>
      <c r="I64" s="12"/>
      <c r="J64" s="12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B2:C2"/>
  </mergeCells>
  <conditionalFormatting sqref="E4:E63">
    <cfRule type="cellIs" dxfId="0" priority="1" operator="between">
      <formula>0</formula>
      <formula>500</formula>
    </cfRule>
  </conditionalFormatting>
  <conditionalFormatting sqref="E4:E63">
    <cfRule type="cellIs" dxfId="3" priority="2" operator="between">
      <formula>501</formula>
      <formula>580</formula>
    </cfRule>
  </conditionalFormatting>
  <conditionalFormatting sqref="E4:E63">
    <cfRule type="cellIs" dxfId="2" priority="3" operator="between">
      <formula>581</formula>
      <formula>750</formula>
    </cfRule>
  </conditionalFormatting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7.38"/>
    <col customWidth="1" min="3" max="3" width="5.38"/>
    <col customWidth="1" min="4" max="4" width="4.75"/>
    <col customWidth="1" min="5" max="5" width="9.25"/>
    <col customWidth="1" min="6" max="6" width="7.63"/>
    <col customWidth="1" min="7" max="7" width="9.75"/>
    <col customWidth="1" min="8" max="8" width="8.0"/>
    <col customWidth="1" min="9" max="9" width="6.38"/>
    <col customWidth="1" min="10" max="11" width="5.38"/>
    <col customWidth="1" min="12" max="12" width="7.25"/>
    <col customWidth="1" min="13" max="13" width="5.63"/>
    <col customWidth="1" min="14" max="14" width="8.63"/>
    <col customWidth="1" min="15" max="18" width="5.63"/>
    <col customWidth="1" min="19" max="19" width="6.13"/>
    <col customWidth="1" min="20" max="20" width="14.63"/>
    <col customWidth="1" min="21" max="21" width="9.88"/>
    <col customWidth="1" hidden="1" min="22" max="22" width="17.0"/>
    <col customWidth="1" min="23" max="26" width="7.88"/>
    <col customWidth="1" min="27" max="27" width="10.25"/>
    <col customWidth="1" min="28" max="34" width="7.88"/>
  </cols>
  <sheetData>
    <row r="1" ht="14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57"/>
      <c r="T1" s="12"/>
      <c r="U1" s="158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ht="14.25" customHeight="1">
      <c r="A2" s="12"/>
      <c r="B2" s="12"/>
      <c r="C2" s="12"/>
      <c r="D2" s="132">
        <f>COUNT(D4:D63)</f>
        <v>0</v>
      </c>
      <c r="E2" s="159" t="str">
        <f>(D2-R2)/D2</f>
        <v>#DIV/0!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2">
        <f>COUNT(R4:R63)</f>
        <v>0</v>
      </c>
      <c r="S2" s="131">
        <f>MAX(S4:S63)</f>
        <v>29</v>
      </c>
      <c r="T2" s="12"/>
      <c r="U2" s="13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ht="12.75" customHeight="1">
      <c r="A3" s="160"/>
      <c r="B3" s="161" t="s">
        <v>8</v>
      </c>
      <c r="C3" s="161" t="s">
        <v>9</v>
      </c>
      <c r="D3" s="161" t="s">
        <v>10</v>
      </c>
      <c r="E3" s="161" t="s">
        <v>130</v>
      </c>
      <c r="F3" s="162" t="s">
        <v>146</v>
      </c>
      <c r="G3" s="162" t="s">
        <v>147</v>
      </c>
      <c r="H3" s="162" t="s">
        <v>15</v>
      </c>
      <c r="I3" s="161">
        <v>1.0</v>
      </c>
      <c r="J3" s="161">
        <v>2.0</v>
      </c>
      <c r="K3" s="161">
        <v>3.0</v>
      </c>
      <c r="L3" s="161">
        <v>4.0</v>
      </c>
      <c r="M3" s="162" t="s">
        <v>16</v>
      </c>
      <c r="N3" s="162" t="s">
        <v>148</v>
      </c>
      <c r="O3" s="162" t="s">
        <v>27</v>
      </c>
      <c r="P3" s="162" t="s">
        <v>19</v>
      </c>
      <c r="Q3" s="162" t="s">
        <v>20</v>
      </c>
      <c r="R3" s="163" t="s">
        <v>149</v>
      </c>
      <c r="S3" s="163" t="s">
        <v>150</v>
      </c>
      <c r="T3" s="164" t="s">
        <v>151</v>
      </c>
      <c r="U3" s="164" t="s">
        <v>7</v>
      </c>
      <c r="V3" s="12" t="s">
        <v>152</v>
      </c>
      <c r="W3" s="165" t="s">
        <v>153</v>
      </c>
      <c r="X3" s="165" t="s">
        <v>36</v>
      </c>
      <c r="Y3" s="165" t="s">
        <v>154</v>
      </c>
      <c r="Z3" s="165" t="s">
        <v>31</v>
      </c>
      <c r="AA3" s="165" t="s">
        <v>155</v>
      </c>
      <c r="AB3" s="165" t="s">
        <v>67</v>
      </c>
      <c r="AC3" s="165" t="s">
        <v>156</v>
      </c>
      <c r="AD3" s="165" t="s">
        <v>47</v>
      </c>
      <c r="AE3" s="166" t="s">
        <v>157</v>
      </c>
      <c r="AF3" s="167" t="s">
        <v>158</v>
      </c>
      <c r="AG3" s="166" t="s">
        <v>159</v>
      </c>
      <c r="AH3" s="167" t="s">
        <v>160</v>
      </c>
    </row>
    <row r="4" ht="12.75" customHeight="1">
      <c r="A4" s="168">
        <f>Registrace!A4</f>
        <v>1</v>
      </c>
      <c r="B4" s="169" t="str">
        <f>Registrace!B4</f>
        <v/>
      </c>
      <c r="C4" s="169" t="str">
        <f>Registrace!C4</f>
        <v/>
      </c>
      <c r="D4" s="170" t="str">
        <f>Registrace!D4</f>
        <v/>
      </c>
      <c r="E4" s="171" t="str">
        <f>Registrace!G4</f>
        <v>Vytisková Zdeňka</v>
      </c>
      <c r="F4" s="171" t="str">
        <f>Registrace!H4</f>
        <v>TJ Spartak Pelhřimov</v>
      </c>
      <c r="G4" s="171" t="str">
        <f>Registrace!I4</f>
        <v/>
      </c>
      <c r="H4" s="171" t="str">
        <f>Registrace!J4</f>
        <v>SŽ</v>
      </c>
      <c r="I4" s="172">
        <f>Registrace!K4</f>
        <v>116</v>
      </c>
      <c r="J4" s="173">
        <f>Registrace!L4</f>
        <v>130</v>
      </c>
      <c r="K4" s="173">
        <f>Registrace!M4</f>
        <v>122</v>
      </c>
      <c r="L4" s="174">
        <f>IF(ISNUMBER(Registrace!N4),Registrace!N4,"")</f>
        <v>120</v>
      </c>
      <c r="M4" s="174">
        <f>IF(ISNUMBER(Registrace!O4),Registrace!O4,"")</f>
        <v>330</v>
      </c>
      <c r="N4" s="172">
        <f>IF(ISNUMBER(Registrace!P4),Registrace!P4,"")</f>
        <v>158</v>
      </c>
      <c r="O4" s="172">
        <f>IF(ISNUMBER(Registrace!Q4),Registrace!Q4,"")</f>
        <v>4</v>
      </c>
      <c r="P4" s="172">
        <f>IF(ISNUMBER(Registrace!R4),Registrace!R4,"")</f>
        <v>488</v>
      </c>
      <c r="Q4" s="175" t="str">
        <f>Registrace!S4</f>
        <v>OK</v>
      </c>
      <c r="R4" s="116" t="str">
        <f t="shared" ref="R4:R63" si="2">IF(COUNTIF(E4:J4,"0")=5,A4,"")</f>
        <v/>
      </c>
      <c r="S4" s="116">
        <f t="shared" ref="S4:S63" si="3">IF(ISNUMBER(L4),A4,"")</f>
        <v>1</v>
      </c>
      <c r="T4" s="176">
        <f t="shared" ref="T4:T51" si="4">IF(ISNUMBER(O4),P4+N4*0.0000001+O4*0.00000001,"")</f>
        <v>488.0000158</v>
      </c>
      <c r="U4" s="177">
        <f t="shared" ref="U4:U63" si="5">IF(ISNUMBER(I4),RANK(T4,$T$4:$T$63),"")</f>
        <v>19</v>
      </c>
      <c r="V4" s="178">
        <f t="shared" ref="V4:V43" si="6">M4</f>
        <v>330</v>
      </c>
      <c r="W4" s="179" t="str">
        <f t="shared" ref="W4:AH4" si="1">IF($H4=W$3,$T4,"")</f>
        <v/>
      </c>
      <c r="X4" s="176" t="str">
        <f t="shared" si="1"/>
        <v/>
      </c>
      <c r="Y4" s="180" t="str">
        <f t="shared" si="1"/>
        <v/>
      </c>
      <c r="Z4" s="176">
        <f t="shared" si="1"/>
        <v>488.0000158</v>
      </c>
      <c r="AA4" s="180" t="str">
        <f t="shared" si="1"/>
        <v/>
      </c>
      <c r="AB4" s="180" t="str">
        <f t="shared" si="1"/>
        <v/>
      </c>
      <c r="AC4" s="180" t="str">
        <f t="shared" si="1"/>
        <v/>
      </c>
      <c r="AD4" s="180" t="str">
        <f t="shared" si="1"/>
        <v/>
      </c>
      <c r="AE4" s="180" t="str">
        <f t="shared" si="1"/>
        <v/>
      </c>
      <c r="AF4" s="180" t="str">
        <f t="shared" si="1"/>
        <v/>
      </c>
      <c r="AG4" s="180" t="str">
        <f t="shared" si="1"/>
        <v/>
      </c>
      <c r="AH4" s="180" t="str">
        <f t="shared" si="1"/>
        <v/>
      </c>
    </row>
    <row r="5" ht="12.75" customHeight="1">
      <c r="A5" s="168">
        <f>Registrace!A5</f>
        <v>2</v>
      </c>
      <c r="B5" s="169" t="str">
        <f>Registrace!B5</f>
        <v/>
      </c>
      <c r="C5" s="169" t="str">
        <f>Registrace!C5</f>
        <v/>
      </c>
      <c r="D5" s="170" t="str">
        <f>Registrace!D5</f>
        <v/>
      </c>
      <c r="E5" s="171" t="str">
        <f>Registrace!G5</f>
        <v>Kusiová Aneta</v>
      </c>
      <c r="F5" s="171" t="str">
        <f>Registrace!H5</f>
        <v>KK Jihlava</v>
      </c>
      <c r="G5" s="171" t="str">
        <f>Registrace!I5</f>
        <v/>
      </c>
      <c r="H5" s="171" t="str">
        <f>Registrace!J5</f>
        <v>Ž</v>
      </c>
      <c r="I5" s="172">
        <f>Registrace!K5</f>
        <v>150</v>
      </c>
      <c r="J5" s="173">
        <f>Registrace!L5</f>
        <v>147</v>
      </c>
      <c r="K5" s="173">
        <f>Registrace!M5</f>
        <v>128</v>
      </c>
      <c r="L5" s="174">
        <f>IF(ISNUMBER(Registrace!N5),Registrace!N5,"")</f>
        <v>154</v>
      </c>
      <c r="M5" s="174">
        <f>IF(ISNUMBER(Registrace!O5),Registrace!O5,"")</f>
        <v>374</v>
      </c>
      <c r="N5" s="172">
        <f>IF(ISNUMBER(Registrace!P5),Registrace!P5,"")</f>
        <v>205</v>
      </c>
      <c r="O5" s="172">
        <f>IF(ISNUMBER(Registrace!Q5),Registrace!Q5,"")</f>
        <v>2</v>
      </c>
      <c r="P5" s="172">
        <f>IF(ISNUMBER(Registrace!R5),Registrace!R5,"")</f>
        <v>579</v>
      </c>
      <c r="Q5" s="175" t="str">
        <f>Registrace!S5</f>
        <v>OK</v>
      </c>
      <c r="R5" s="116" t="str">
        <f t="shared" si="2"/>
        <v/>
      </c>
      <c r="S5" s="116">
        <f t="shared" si="3"/>
        <v>2</v>
      </c>
      <c r="T5" s="176">
        <f t="shared" si="4"/>
        <v>579.0000205</v>
      </c>
      <c r="U5" s="177">
        <f t="shared" si="5"/>
        <v>1</v>
      </c>
      <c r="V5" s="178">
        <f t="shared" si="6"/>
        <v>374</v>
      </c>
      <c r="W5" s="179" t="str">
        <f t="shared" ref="W5:AH5" si="7">IF($H5=W$3,$T5,"")</f>
        <v/>
      </c>
      <c r="X5" s="176">
        <f t="shared" si="7"/>
        <v>579.0000205</v>
      </c>
      <c r="Y5" s="180" t="str">
        <f t="shared" si="7"/>
        <v/>
      </c>
      <c r="Z5" s="176" t="str">
        <f t="shared" si="7"/>
        <v/>
      </c>
      <c r="AA5" s="180" t="str">
        <f t="shared" si="7"/>
        <v/>
      </c>
      <c r="AB5" s="180" t="str">
        <f t="shared" si="7"/>
        <v/>
      </c>
      <c r="AC5" s="180" t="str">
        <f t="shared" si="7"/>
        <v/>
      </c>
      <c r="AD5" s="176" t="str">
        <f t="shared" si="7"/>
        <v/>
      </c>
      <c r="AE5" s="180" t="str">
        <f t="shared" si="7"/>
        <v/>
      </c>
      <c r="AF5" s="180" t="str">
        <f t="shared" si="7"/>
        <v/>
      </c>
      <c r="AG5" s="180" t="str">
        <f t="shared" si="7"/>
        <v/>
      </c>
      <c r="AH5" s="180" t="str">
        <f t="shared" si="7"/>
        <v/>
      </c>
    </row>
    <row r="6" ht="12.75" customHeight="1">
      <c r="A6" s="168">
        <f>Registrace!A6</f>
        <v>3</v>
      </c>
      <c r="B6" s="169" t="str">
        <f>Registrace!B6</f>
        <v/>
      </c>
      <c r="C6" s="169" t="str">
        <f>Registrace!C6</f>
        <v/>
      </c>
      <c r="D6" s="170" t="str">
        <f>Registrace!D6</f>
        <v/>
      </c>
      <c r="E6" s="171" t="str">
        <f>Registrace!G6</f>
        <v>Carvová Kateřina</v>
      </c>
      <c r="F6" s="171" t="str">
        <f>Registrace!H6</f>
        <v>TJ Spartak Pelhřimov</v>
      </c>
      <c r="G6" s="171" t="str">
        <f>Registrace!I6</f>
        <v/>
      </c>
      <c r="H6" s="171" t="str">
        <f>Registrace!J6</f>
        <v>Ž</v>
      </c>
      <c r="I6" s="172">
        <f>Registrace!K6</f>
        <v>132</v>
      </c>
      <c r="J6" s="173">
        <f>Registrace!L6</f>
        <v>100</v>
      </c>
      <c r="K6" s="173">
        <f>Registrace!M6</f>
        <v>88</v>
      </c>
      <c r="L6" s="174">
        <f>IF(ISNUMBER(Registrace!N6),Registrace!N6,"")</f>
        <v>114</v>
      </c>
      <c r="M6" s="174">
        <f>IF(ISNUMBER(Registrace!O6),Registrace!O6,"")</f>
        <v>317</v>
      </c>
      <c r="N6" s="172">
        <f>IF(ISNUMBER(Registrace!P6),Registrace!P6,"")</f>
        <v>117</v>
      </c>
      <c r="O6" s="172">
        <f>IF(ISNUMBER(Registrace!Q6),Registrace!Q6,"")</f>
        <v>21</v>
      </c>
      <c r="P6" s="172">
        <f>IF(ISNUMBER(Registrace!R6),Registrace!R6,"")</f>
        <v>434</v>
      </c>
      <c r="Q6" s="175" t="str">
        <f>Registrace!S6</f>
        <v>OK</v>
      </c>
      <c r="R6" s="116" t="str">
        <f t="shared" si="2"/>
        <v/>
      </c>
      <c r="S6" s="116">
        <f t="shared" si="3"/>
        <v>3</v>
      </c>
      <c r="T6" s="176">
        <f t="shared" si="4"/>
        <v>434.0000119</v>
      </c>
      <c r="U6" s="177">
        <f t="shared" si="5"/>
        <v>27</v>
      </c>
      <c r="V6" s="178">
        <f t="shared" si="6"/>
        <v>317</v>
      </c>
      <c r="W6" s="179" t="str">
        <f t="shared" ref="W6:AH6" si="8">IF($H6=W$3,$T6,"")</f>
        <v/>
      </c>
      <c r="X6" s="176">
        <f t="shared" si="8"/>
        <v>434.0000119</v>
      </c>
      <c r="Y6" s="180" t="str">
        <f t="shared" si="8"/>
        <v/>
      </c>
      <c r="Z6" s="180" t="str">
        <f t="shared" si="8"/>
        <v/>
      </c>
      <c r="AA6" s="180" t="str">
        <f t="shared" si="8"/>
        <v/>
      </c>
      <c r="AB6" s="176" t="str">
        <f t="shared" si="8"/>
        <v/>
      </c>
      <c r="AC6" s="180" t="str">
        <f t="shared" si="8"/>
        <v/>
      </c>
      <c r="AD6" s="176" t="str">
        <f t="shared" si="8"/>
        <v/>
      </c>
      <c r="AE6" s="180" t="str">
        <f t="shared" si="8"/>
        <v/>
      </c>
      <c r="AF6" s="180" t="str">
        <f t="shared" si="8"/>
        <v/>
      </c>
      <c r="AG6" s="180" t="str">
        <f t="shared" si="8"/>
        <v/>
      </c>
      <c r="AH6" s="180" t="str">
        <f t="shared" si="8"/>
        <v/>
      </c>
    </row>
    <row r="7" ht="12.75" customHeight="1">
      <c r="A7" s="168">
        <f>Registrace!A7</f>
        <v>4</v>
      </c>
      <c r="B7" s="169" t="str">
        <f>Registrace!B7</f>
        <v/>
      </c>
      <c r="C7" s="169" t="str">
        <f>Registrace!C7</f>
        <v/>
      </c>
      <c r="D7" s="170" t="str">
        <f>Registrace!D7</f>
        <v/>
      </c>
      <c r="E7" s="171" t="str">
        <f>Registrace!G7</f>
        <v>Doležalová Anna</v>
      </c>
      <c r="F7" s="171" t="str">
        <f>Registrace!H7</f>
        <v>KK SCI Jihlava</v>
      </c>
      <c r="G7" s="171" t="str">
        <f>Registrace!I7</f>
        <v/>
      </c>
      <c r="H7" s="171" t="str">
        <f>Registrace!J7</f>
        <v>SŽ</v>
      </c>
      <c r="I7" s="172">
        <f>Registrace!K7</f>
        <v>105</v>
      </c>
      <c r="J7" s="173">
        <f>Registrace!L7</f>
        <v>108</v>
      </c>
      <c r="K7" s="173">
        <f>Registrace!M7</f>
        <v>98</v>
      </c>
      <c r="L7" s="174">
        <f>IF(ISNUMBER(Registrace!N7),Registrace!N7,"")</f>
        <v>143</v>
      </c>
      <c r="M7" s="174">
        <f>IF(ISNUMBER(Registrace!O7),Registrace!O7,"")</f>
        <v>313</v>
      </c>
      <c r="N7" s="172">
        <f>IF(ISNUMBER(Registrace!P7),Registrace!P7,"")</f>
        <v>141</v>
      </c>
      <c r="O7" s="172">
        <f>IF(ISNUMBER(Registrace!Q7),Registrace!Q7,"")</f>
        <v>15</v>
      </c>
      <c r="P7" s="172">
        <f>IF(ISNUMBER(Registrace!R7),Registrace!R7,"")</f>
        <v>454</v>
      </c>
      <c r="Q7" s="175" t="str">
        <f>Registrace!S7</f>
        <v>OK</v>
      </c>
      <c r="R7" s="116" t="str">
        <f t="shared" si="2"/>
        <v/>
      </c>
      <c r="S7" s="116">
        <f t="shared" si="3"/>
        <v>4</v>
      </c>
      <c r="T7" s="176">
        <f t="shared" si="4"/>
        <v>454.0000143</v>
      </c>
      <c r="U7" s="177">
        <f t="shared" si="5"/>
        <v>24</v>
      </c>
      <c r="V7" s="178">
        <f t="shared" si="6"/>
        <v>313</v>
      </c>
      <c r="W7" s="179" t="str">
        <f t="shared" ref="W7:AH7" si="9">IF($H7=W$3,$T7,"")</f>
        <v/>
      </c>
      <c r="X7" s="176" t="str">
        <f t="shared" si="9"/>
        <v/>
      </c>
      <c r="Y7" s="180" t="str">
        <f t="shared" si="9"/>
        <v/>
      </c>
      <c r="Z7" s="176">
        <f t="shared" si="9"/>
        <v>454.0000143</v>
      </c>
      <c r="AA7" s="180" t="str">
        <f t="shared" si="9"/>
        <v/>
      </c>
      <c r="AB7" s="176" t="str">
        <f t="shared" si="9"/>
        <v/>
      </c>
      <c r="AC7" s="180" t="str">
        <f t="shared" si="9"/>
        <v/>
      </c>
      <c r="AD7" s="176" t="str">
        <f t="shared" si="9"/>
        <v/>
      </c>
      <c r="AE7" s="180" t="str">
        <f t="shared" si="9"/>
        <v/>
      </c>
      <c r="AF7" s="180" t="str">
        <f t="shared" si="9"/>
        <v/>
      </c>
      <c r="AG7" s="180" t="str">
        <f t="shared" si="9"/>
        <v/>
      </c>
      <c r="AH7" s="180" t="str">
        <f t="shared" si="9"/>
        <v/>
      </c>
    </row>
    <row r="8" ht="12.75" customHeight="1">
      <c r="A8" s="168">
        <f>Registrace!A8</f>
        <v>5</v>
      </c>
      <c r="B8" s="169" t="str">
        <f>Registrace!B8</f>
        <v/>
      </c>
      <c r="C8" s="169" t="str">
        <f>Registrace!C8</f>
        <v/>
      </c>
      <c r="D8" s="170" t="str">
        <f>Registrace!D8</f>
        <v/>
      </c>
      <c r="E8" s="171" t="str">
        <f>Registrace!G8</f>
        <v>Svobodová Petra</v>
      </c>
      <c r="F8" s="171" t="str">
        <f>Registrace!H8</f>
        <v>TJ Nové Město na Moravě</v>
      </c>
      <c r="G8" s="171" t="str">
        <f>Registrace!I8</f>
        <v/>
      </c>
      <c r="H8" s="171" t="str">
        <f>Registrace!J8</f>
        <v>Ž</v>
      </c>
      <c r="I8" s="172">
        <f>Registrace!K8</f>
        <v>109</v>
      </c>
      <c r="J8" s="173">
        <f>Registrace!L8</f>
        <v>122</v>
      </c>
      <c r="K8" s="173">
        <f>Registrace!M8</f>
        <v>110</v>
      </c>
      <c r="L8" s="174">
        <f>IF(ISNUMBER(Registrace!N8),Registrace!N8,"")</f>
        <v>128</v>
      </c>
      <c r="M8" s="174">
        <f>IF(ISNUMBER(Registrace!O8),Registrace!O8,"")</f>
        <v>351</v>
      </c>
      <c r="N8" s="172">
        <f>IF(ISNUMBER(Registrace!P8),Registrace!P8,"")</f>
        <v>118</v>
      </c>
      <c r="O8" s="172">
        <f>IF(ISNUMBER(Registrace!Q8),Registrace!Q8,"")</f>
        <v>11</v>
      </c>
      <c r="P8" s="172">
        <f>IF(ISNUMBER(Registrace!R8),Registrace!R8,"")</f>
        <v>469</v>
      </c>
      <c r="Q8" s="175" t="str">
        <f>Registrace!S8</f>
        <v>OK</v>
      </c>
      <c r="R8" s="116" t="str">
        <f t="shared" si="2"/>
        <v/>
      </c>
      <c r="S8" s="116">
        <f t="shared" si="3"/>
        <v>5</v>
      </c>
      <c r="T8" s="176">
        <f t="shared" si="4"/>
        <v>469.0000119</v>
      </c>
      <c r="U8" s="177">
        <f t="shared" si="5"/>
        <v>22</v>
      </c>
      <c r="V8" s="178">
        <f t="shared" si="6"/>
        <v>351</v>
      </c>
      <c r="W8" s="179" t="str">
        <f t="shared" ref="W8:AH8" si="10">IF($H8=W$3,$T8,"")</f>
        <v/>
      </c>
      <c r="X8" s="176">
        <f t="shared" si="10"/>
        <v>469.0000119</v>
      </c>
      <c r="Y8" s="180" t="str">
        <f t="shared" si="10"/>
        <v/>
      </c>
      <c r="Z8" s="180" t="str">
        <f t="shared" si="10"/>
        <v/>
      </c>
      <c r="AA8" s="180" t="str">
        <f t="shared" si="10"/>
        <v/>
      </c>
      <c r="AB8" s="180" t="str">
        <f t="shared" si="10"/>
        <v/>
      </c>
      <c r="AC8" s="180" t="str">
        <f t="shared" si="10"/>
        <v/>
      </c>
      <c r="AD8" s="180" t="str">
        <f t="shared" si="10"/>
        <v/>
      </c>
      <c r="AE8" s="180" t="str">
        <f t="shared" si="10"/>
        <v/>
      </c>
      <c r="AF8" s="180" t="str">
        <f t="shared" si="10"/>
        <v/>
      </c>
      <c r="AG8" s="180" t="str">
        <f t="shared" si="10"/>
        <v/>
      </c>
      <c r="AH8" s="180" t="str">
        <f t="shared" si="10"/>
        <v/>
      </c>
    </row>
    <row r="9" ht="12.75" customHeight="1">
      <c r="A9" s="168">
        <f>Registrace!A9</f>
        <v>6</v>
      </c>
      <c r="B9" s="169" t="str">
        <f>Registrace!B9</f>
        <v/>
      </c>
      <c r="C9" s="169" t="str">
        <f>Registrace!C9</f>
        <v/>
      </c>
      <c r="D9" s="170" t="str">
        <f>Registrace!D9</f>
        <v/>
      </c>
      <c r="E9" s="171" t="str">
        <f>Registrace!G9</f>
        <v>Melicharová Lucie</v>
      </c>
      <c r="F9" s="171" t="str">
        <f>Registrace!H9</f>
        <v>TJ Spartak Pelhřimov</v>
      </c>
      <c r="G9" s="171" t="str">
        <f>Registrace!I9</f>
        <v/>
      </c>
      <c r="H9" s="171" t="str">
        <f>Registrace!J9</f>
        <v>DD</v>
      </c>
      <c r="I9" s="172">
        <f>Registrace!K9</f>
        <v>129</v>
      </c>
      <c r="J9" s="173">
        <f>Registrace!L9</f>
        <v>120</v>
      </c>
      <c r="K9" s="173">
        <f>Registrace!M9</f>
        <v>144</v>
      </c>
      <c r="L9" s="174">
        <f>IF(ISNUMBER(Registrace!N9),Registrace!N9,"")</f>
        <v>115</v>
      </c>
      <c r="M9" s="174">
        <f>IF(ISNUMBER(Registrace!O9),Registrace!O9,"")</f>
        <v>329</v>
      </c>
      <c r="N9" s="172">
        <f>IF(ISNUMBER(Registrace!P9),Registrace!P9,"")</f>
        <v>179</v>
      </c>
      <c r="O9" s="172">
        <f>IF(ISNUMBER(Registrace!Q9),Registrace!Q9,"")</f>
        <v>11</v>
      </c>
      <c r="P9" s="172">
        <f>IF(ISNUMBER(Registrace!R9),Registrace!R9,"")</f>
        <v>508</v>
      </c>
      <c r="Q9" s="175" t="str">
        <f>Registrace!S9</f>
        <v>OK</v>
      </c>
      <c r="R9" s="116" t="str">
        <f t="shared" si="2"/>
        <v/>
      </c>
      <c r="S9" s="116">
        <f t="shared" si="3"/>
        <v>6</v>
      </c>
      <c r="T9" s="176">
        <f t="shared" si="4"/>
        <v>508.000018</v>
      </c>
      <c r="U9" s="177">
        <f t="shared" si="5"/>
        <v>16</v>
      </c>
      <c r="V9" s="178">
        <f t="shared" si="6"/>
        <v>329</v>
      </c>
      <c r="W9" s="179" t="str">
        <f t="shared" ref="W9:AH9" si="11">IF($H9=W$3,$T9,"")</f>
        <v/>
      </c>
      <c r="X9" s="176" t="str">
        <f t="shared" si="11"/>
        <v/>
      </c>
      <c r="Y9" s="180" t="str">
        <f t="shared" si="11"/>
        <v/>
      </c>
      <c r="Z9" s="180" t="str">
        <f t="shared" si="11"/>
        <v/>
      </c>
      <c r="AA9" s="180" t="str">
        <f t="shared" si="11"/>
        <v/>
      </c>
      <c r="AB9" s="176" t="str">
        <f t="shared" si="11"/>
        <v/>
      </c>
      <c r="AC9" s="180" t="str">
        <f t="shared" si="11"/>
        <v/>
      </c>
      <c r="AD9" s="176">
        <f t="shared" si="11"/>
        <v>508.000018</v>
      </c>
      <c r="AE9" s="180" t="str">
        <f t="shared" si="11"/>
        <v/>
      </c>
      <c r="AF9" s="180" t="str">
        <f t="shared" si="11"/>
        <v/>
      </c>
      <c r="AG9" s="180" t="str">
        <f t="shared" si="11"/>
        <v/>
      </c>
      <c r="AH9" s="180" t="str">
        <f t="shared" si="11"/>
        <v/>
      </c>
    </row>
    <row r="10" ht="12.75" customHeight="1">
      <c r="A10" s="168">
        <f>Registrace!A10</f>
        <v>7</v>
      </c>
      <c r="B10" s="169" t="str">
        <f>Registrace!B10</f>
        <v/>
      </c>
      <c r="C10" s="169" t="str">
        <f>Registrace!C10</f>
        <v/>
      </c>
      <c r="D10" s="170" t="str">
        <f>Registrace!D10</f>
        <v/>
      </c>
      <c r="E10" s="171" t="str">
        <f>Registrace!G10</f>
        <v>Vaníčková Michaela</v>
      </c>
      <c r="F10" s="171" t="str">
        <f>Registrace!H10</f>
        <v>TJ Nové Město na Moravě</v>
      </c>
      <c r="G10" s="171" t="str">
        <f>Registrace!I10</f>
        <v/>
      </c>
      <c r="H10" s="171" t="str">
        <f>Registrace!J10</f>
        <v>Ž</v>
      </c>
      <c r="I10" s="172">
        <f>Registrace!K10</f>
        <v>134</v>
      </c>
      <c r="J10" s="173">
        <f>Registrace!L10</f>
        <v>133</v>
      </c>
      <c r="K10" s="173">
        <f>Registrace!M10</f>
        <v>126</v>
      </c>
      <c r="L10" s="174">
        <f>IF(ISNUMBER(Registrace!N10),Registrace!N10,"")</f>
        <v>143</v>
      </c>
      <c r="M10" s="174">
        <f>IF(ISNUMBER(Registrace!O10),Registrace!O10,"")</f>
        <v>373</v>
      </c>
      <c r="N10" s="172">
        <f>IF(ISNUMBER(Registrace!P10),Registrace!P10,"")</f>
        <v>163</v>
      </c>
      <c r="O10" s="172">
        <f>IF(ISNUMBER(Registrace!Q10),Registrace!Q10,"")</f>
        <v>4</v>
      </c>
      <c r="P10" s="172">
        <f>IF(ISNUMBER(Registrace!R10),Registrace!R10,"")</f>
        <v>536</v>
      </c>
      <c r="Q10" s="175" t="str">
        <f>Registrace!S10</f>
        <v>OK</v>
      </c>
      <c r="R10" s="116" t="str">
        <f t="shared" si="2"/>
        <v/>
      </c>
      <c r="S10" s="116">
        <f t="shared" si="3"/>
        <v>7</v>
      </c>
      <c r="T10" s="176">
        <f t="shared" si="4"/>
        <v>536.0000163</v>
      </c>
      <c r="U10" s="177">
        <f t="shared" si="5"/>
        <v>9</v>
      </c>
      <c r="V10" s="178">
        <f t="shared" si="6"/>
        <v>373</v>
      </c>
      <c r="W10" s="179" t="str">
        <f t="shared" ref="W10:AH10" si="12">IF($H10=W$3,$T10,"")</f>
        <v/>
      </c>
      <c r="X10" s="176">
        <f t="shared" si="12"/>
        <v>536.0000163</v>
      </c>
      <c r="Y10" s="180" t="str">
        <f t="shared" si="12"/>
        <v/>
      </c>
      <c r="Z10" s="180" t="str">
        <f t="shared" si="12"/>
        <v/>
      </c>
      <c r="AA10" s="180" t="str">
        <f t="shared" si="12"/>
        <v/>
      </c>
      <c r="AB10" s="176" t="str">
        <f t="shared" si="12"/>
        <v/>
      </c>
      <c r="AC10" s="180" t="str">
        <f t="shared" si="12"/>
        <v/>
      </c>
      <c r="AD10" s="176" t="str">
        <f t="shared" si="12"/>
        <v/>
      </c>
      <c r="AE10" s="180" t="str">
        <f t="shared" si="12"/>
        <v/>
      </c>
      <c r="AF10" s="180" t="str">
        <f t="shared" si="12"/>
        <v/>
      </c>
      <c r="AG10" s="180" t="str">
        <f t="shared" si="12"/>
        <v/>
      </c>
      <c r="AH10" s="180" t="str">
        <f t="shared" si="12"/>
        <v/>
      </c>
    </row>
    <row r="11" ht="12.75" customHeight="1">
      <c r="A11" s="168">
        <f>Registrace!A11</f>
        <v>8</v>
      </c>
      <c r="B11" s="169" t="str">
        <f>Registrace!B11</f>
        <v/>
      </c>
      <c r="C11" s="169" t="str">
        <f>Registrace!C11</f>
        <v/>
      </c>
      <c r="D11" s="170" t="str">
        <f>Registrace!D11</f>
        <v/>
      </c>
      <c r="E11" s="171" t="str">
        <f>Registrace!G11</f>
        <v>Concepcion Lenka</v>
      </c>
      <c r="F11" s="171" t="str">
        <f>Registrace!H11</f>
        <v>TJ Třebíč</v>
      </c>
      <c r="G11" s="171" t="str">
        <f>Registrace!I11</f>
        <v/>
      </c>
      <c r="H11" s="171" t="str">
        <f>Registrace!J11</f>
        <v>Ž</v>
      </c>
      <c r="I11" s="172">
        <f>Registrace!K11</f>
        <v>143</v>
      </c>
      <c r="J11" s="173">
        <f>Registrace!L11</f>
        <v>120</v>
      </c>
      <c r="K11" s="173">
        <f>Registrace!M11</f>
        <v>117</v>
      </c>
      <c r="L11" s="174">
        <f>IF(ISNUMBER(Registrace!N11),Registrace!N11,"")</f>
        <v>130</v>
      </c>
      <c r="M11" s="174">
        <f>IF(ISNUMBER(Registrace!O11),Registrace!O11,"")</f>
        <v>344</v>
      </c>
      <c r="N11" s="172">
        <f>IF(ISNUMBER(Registrace!P11),Registrace!P11,"")</f>
        <v>166</v>
      </c>
      <c r="O11" s="172">
        <f>IF(ISNUMBER(Registrace!Q11),Registrace!Q11,"")</f>
        <v>8</v>
      </c>
      <c r="P11" s="172">
        <f>IF(ISNUMBER(Registrace!R11),Registrace!R11,"")</f>
        <v>510</v>
      </c>
      <c r="Q11" s="175" t="str">
        <f>Registrace!S11</f>
        <v>OK</v>
      </c>
      <c r="R11" s="116" t="str">
        <f t="shared" si="2"/>
        <v/>
      </c>
      <c r="S11" s="116">
        <f t="shared" si="3"/>
        <v>8</v>
      </c>
      <c r="T11" s="176">
        <f t="shared" si="4"/>
        <v>510.0000167</v>
      </c>
      <c r="U11" s="177">
        <f t="shared" si="5"/>
        <v>13</v>
      </c>
      <c r="V11" s="178">
        <f t="shared" si="6"/>
        <v>344</v>
      </c>
      <c r="W11" s="179" t="str">
        <f t="shared" ref="W11:AH11" si="13">IF($H11=W$3,$T11,"")</f>
        <v/>
      </c>
      <c r="X11" s="176">
        <f t="shared" si="13"/>
        <v>510.0000167</v>
      </c>
      <c r="Y11" s="180" t="str">
        <f t="shared" si="13"/>
        <v/>
      </c>
      <c r="Z11" s="176" t="str">
        <f t="shared" si="13"/>
        <v/>
      </c>
      <c r="AA11" s="180" t="str">
        <f t="shared" si="13"/>
        <v/>
      </c>
      <c r="AB11" s="180" t="str">
        <f t="shared" si="13"/>
        <v/>
      </c>
      <c r="AC11" s="180" t="str">
        <f t="shared" si="13"/>
        <v/>
      </c>
      <c r="AD11" s="176" t="str">
        <f t="shared" si="13"/>
        <v/>
      </c>
      <c r="AE11" s="180" t="str">
        <f t="shared" si="13"/>
        <v/>
      </c>
      <c r="AF11" s="180" t="str">
        <f t="shared" si="13"/>
        <v/>
      </c>
      <c r="AG11" s="180" t="str">
        <f t="shared" si="13"/>
        <v/>
      </c>
      <c r="AH11" s="180" t="str">
        <f t="shared" si="13"/>
        <v/>
      </c>
    </row>
    <row r="12" ht="12.75" customHeight="1">
      <c r="A12" s="168">
        <f>Registrace!A12</f>
        <v>9</v>
      </c>
      <c r="B12" s="169" t="str">
        <f>Registrace!B12</f>
        <v/>
      </c>
      <c r="C12" s="169" t="str">
        <f>Registrace!C12</f>
        <v/>
      </c>
      <c r="D12" s="170" t="str">
        <f>Registrace!D12</f>
        <v/>
      </c>
      <c r="E12" s="171" t="str">
        <f>Registrace!G12</f>
        <v>Schoberová Petra</v>
      </c>
      <c r="F12" s="171" t="str">
        <f>Registrace!H12</f>
        <v>TJ Slovan Kamenice n. L.</v>
      </c>
      <c r="G12" s="171" t="str">
        <f>Registrace!I12</f>
        <v/>
      </c>
      <c r="H12" s="171" t="str">
        <f>Registrace!J12</f>
        <v>Ž</v>
      </c>
      <c r="I12" s="172">
        <f>Registrace!K12</f>
        <v>100</v>
      </c>
      <c r="J12" s="173">
        <f>Registrace!L12</f>
        <v>104</v>
      </c>
      <c r="K12" s="173">
        <f>Registrace!M12</f>
        <v>107</v>
      </c>
      <c r="L12" s="174">
        <f>IF(ISNUMBER(Registrace!N12),Registrace!N12,"")</f>
        <v>129</v>
      </c>
      <c r="M12" s="174">
        <f>IF(ISNUMBER(Registrace!O12),Registrace!O12,"")</f>
        <v>313</v>
      </c>
      <c r="N12" s="172">
        <f>IF(ISNUMBER(Registrace!P12),Registrace!P12,"")</f>
        <v>127</v>
      </c>
      <c r="O12" s="172">
        <f>IF(ISNUMBER(Registrace!Q12),Registrace!Q12,"")</f>
        <v>12</v>
      </c>
      <c r="P12" s="172">
        <f>IF(ISNUMBER(Registrace!R12),Registrace!R12,"")</f>
        <v>440</v>
      </c>
      <c r="Q12" s="175" t="str">
        <f>Registrace!S12</f>
        <v>OK</v>
      </c>
      <c r="R12" s="116" t="str">
        <f t="shared" si="2"/>
        <v/>
      </c>
      <c r="S12" s="116">
        <f t="shared" si="3"/>
        <v>9</v>
      </c>
      <c r="T12" s="176">
        <f t="shared" si="4"/>
        <v>440.0000128</v>
      </c>
      <c r="U12" s="177">
        <f t="shared" si="5"/>
        <v>26</v>
      </c>
      <c r="V12" s="178">
        <f t="shared" si="6"/>
        <v>313</v>
      </c>
      <c r="W12" s="179" t="str">
        <f t="shared" ref="W12:AH12" si="14">IF($H12=W$3,$T12,"")</f>
        <v/>
      </c>
      <c r="X12" s="176">
        <f t="shared" si="14"/>
        <v>440.0000128</v>
      </c>
      <c r="Y12" s="180" t="str">
        <f t="shared" si="14"/>
        <v/>
      </c>
      <c r="Z12" s="176" t="str">
        <f t="shared" si="14"/>
        <v/>
      </c>
      <c r="AA12" s="180" t="str">
        <f t="shared" si="14"/>
        <v/>
      </c>
      <c r="AB12" s="176" t="str">
        <f t="shared" si="14"/>
        <v/>
      </c>
      <c r="AC12" s="180" t="str">
        <f t="shared" si="14"/>
        <v/>
      </c>
      <c r="AD12" s="180" t="str">
        <f t="shared" si="14"/>
        <v/>
      </c>
      <c r="AE12" s="180" t="str">
        <f t="shared" si="14"/>
        <v/>
      </c>
      <c r="AF12" s="180" t="str">
        <f t="shared" si="14"/>
        <v/>
      </c>
      <c r="AG12" s="180" t="str">
        <f t="shared" si="14"/>
        <v/>
      </c>
      <c r="AH12" s="180" t="str">
        <f t="shared" si="14"/>
        <v/>
      </c>
    </row>
    <row r="13" ht="12.75" customHeight="1">
      <c r="A13" s="168">
        <f>Registrace!A13</f>
        <v>10</v>
      </c>
      <c r="B13" s="169" t="str">
        <f>Registrace!B13</f>
        <v/>
      </c>
      <c r="C13" s="169" t="str">
        <f>Registrace!C13</f>
        <v/>
      </c>
      <c r="D13" s="170" t="str">
        <f>Registrace!D13</f>
        <v/>
      </c>
      <c r="E13" s="171" t="str">
        <f>Registrace!G13</f>
        <v>Vacková Šárka</v>
      </c>
      <c r="F13" s="171" t="str">
        <f>Registrace!H13</f>
        <v>KK Jihlava</v>
      </c>
      <c r="G13" s="171" t="str">
        <f>Registrace!I13</f>
        <v/>
      </c>
      <c r="H13" s="171" t="str">
        <f>Registrace!J13</f>
        <v>Ž</v>
      </c>
      <c r="I13" s="172">
        <f>Registrace!K13</f>
        <v>128</v>
      </c>
      <c r="J13" s="173">
        <f>Registrace!L13</f>
        <v>135</v>
      </c>
      <c r="K13" s="173">
        <f>Registrace!M13</f>
        <v>144</v>
      </c>
      <c r="L13" s="174">
        <f>IF(ISNUMBER(Registrace!N13),Registrace!N13,"")</f>
        <v>141</v>
      </c>
      <c r="M13" s="174">
        <f>IF(ISNUMBER(Registrace!O13),Registrace!O13,"")</f>
        <v>387</v>
      </c>
      <c r="N13" s="172">
        <f>IF(ISNUMBER(Registrace!P13),Registrace!P13,"")</f>
        <v>161</v>
      </c>
      <c r="O13" s="172">
        <f>IF(ISNUMBER(Registrace!Q13),Registrace!Q13,"")</f>
        <v>12</v>
      </c>
      <c r="P13" s="172">
        <f>IF(ISNUMBER(Registrace!R13),Registrace!R13,"")</f>
        <v>548</v>
      </c>
      <c r="Q13" s="175" t="str">
        <f>Registrace!S13</f>
        <v>OK</v>
      </c>
      <c r="R13" s="116" t="str">
        <f t="shared" si="2"/>
        <v/>
      </c>
      <c r="S13" s="116">
        <f t="shared" si="3"/>
        <v>10</v>
      </c>
      <c r="T13" s="176">
        <f t="shared" si="4"/>
        <v>548.0000162</v>
      </c>
      <c r="U13" s="177">
        <f t="shared" si="5"/>
        <v>3</v>
      </c>
      <c r="V13" s="178">
        <f t="shared" si="6"/>
        <v>387</v>
      </c>
      <c r="W13" s="179" t="str">
        <f t="shared" ref="W13:AH13" si="15">IF($H13=W$3,$T13,"")</f>
        <v/>
      </c>
      <c r="X13" s="176">
        <f t="shared" si="15"/>
        <v>548.0000162</v>
      </c>
      <c r="Y13" s="180" t="str">
        <f t="shared" si="15"/>
        <v/>
      </c>
      <c r="Z13" s="176" t="str">
        <f t="shared" si="15"/>
        <v/>
      </c>
      <c r="AA13" s="180" t="str">
        <f t="shared" si="15"/>
        <v/>
      </c>
      <c r="AB13" s="180" t="str">
        <f t="shared" si="15"/>
        <v/>
      </c>
      <c r="AC13" s="180" t="str">
        <f t="shared" si="15"/>
        <v/>
      </c>
      <c r="AD13" s="180" t="str">
        <f t="shared" si="15"/>
        <v/>
      </c>
      <c r="AE13" s="180" t="str">
        <f t="shared" si="15"/>
        <v/>
      </c>
      <c r="AF13" s="180" t="str">
        <f t="shared" si="15"/>
        <v/>
      </c>
      <c r="AG13" s="180" t="str">
        <f t="shared" si="15"/>
        <v/>
      </c>
      <c r="AH13" s="180" t="str">
        <f t="shared" si="15"/>
        <v/>
      </c>
    </row>
    <row r="14" ht="12.75" customHeight="1">
      <c r="A14" s="168">
        <f>Registrace!A14</f>
        <v>11</v>
      </c>
      <c r="B14" s="169" t="str">
        <f>Registrace!B14</f>
        <v/>
      </c>
      <c r="C14" s="169" t="str">
        <f>Registrace!C14</f>
        <v/>
      </c>
      <c r="D14" s="170" t="str">
        <f>Registrace!D14</f>
        <v/>
      </c>
      <c r="E14" s="171" t="str">
        <f>Registrace!G14</f>
        <v>Matějů Vendula</v>
      </c>
      <c r="F14" s="171" t="str">
        <f>Registrace!H14</f>
        <v>TJ Slovan Kamenice n. L.</v>
      </c>
      <c r="G14" s="171" t="str">
        <f>Registrace!I14</f>
        <v/>
      </c>
      <c r="H14" s="171" t="str">
        <f>Registrace!J14</f>
        <v>Ž</v>
      </c>
      <c r="I14" s="172">
        <f>Registrace!K14</f>
        <v>109</v>
      </c>
      <c r="J14" s="173">
        <f>Registrace!L14</f>
        <v>105</v>
      </c>
      <c r="K14" s="173">
        <f>Registrace!M14</f>
        <v>96</v>
      </c>
      <c r="L14" s="174">
        <f>IF(ISNUMBER(Registrace!N14),Registrace!N14,"")</f>
        <v>99</v>
      </c>
      <c r="M14" s="174">
        <f>IF(ISNUMBER(Registrace!O14),Registrace!O14,"")</f>
        <v>306</v>
      </c>
      <c r="N14" s="172">
        <f>IF(ISNUMBER(Registrace!P14),Registrace!P14,"")</f>
        <v>103</v>
      </c>
      <c r="O14" s="172">
        <f>IF(ISNUMBER(Registrace!Q14),Registrace!Q14,"")</f>
        <v>19</v>
      </c>
      <c r="P14" s="172">
        <f>IF(ISNUMBER(Registrace!R14),Registrace!R14,"")</f>
        <v>409</v>
      </c>
      <c r="Q14" s="175" t="str">
        <f>Registrace!S14</f>
        <v>OK</v>
      </c>
      <c r="R14" s="116" t="str">
        <f t="shared" si="2"/>
        <v/>
      </c>
      <c r="S14" s="116">
        <f t="shared" si="3"/>
        <v>11</v>
      </c>
      <c r="T14" s="176">
        <f t="shared" si="4"/>
        <v>409.0000105</v>
      </c>
      <c r="U14" s="177">
        <f t="shared" si="5"/>
        <v>29</v>
      </c>
      <c r="V14" s="178">
        <f t="shared" si="6"/>
        <v>306</v>
      </c>
      <c r="W14" s="179" t="str">
        <f t="shared" ref="W14:AH14" si="16">IF($H14=W$3,$T14,"")</f>
        <v/>
      </c>
      <c r="X14" s="176">
        <f t="shared" si="16"/>
        <v>409.0000105</v>
      </c>
      <c r="Y14" s="180" t="str">
        <f t="shared" si="16"/>
        <v/>
      </c>
      <c r="Z14" s="180" t="str">
        <f t="shared" si="16"/>
        <v/>
      </c>
      <c r="AA14" s="180" t="str">
        <f t="shared" si="16"/>
        <v/>
      </c>
      <c r="AB14" s="176" t="str">
        <f t="shared" si="16"/>
        <v/>
      </c>
      <c r="AC14" s="180" t="str">
        <f t="shared" si="16"/>
        <v/>
      </c>
      <c r="AD14" s="176" t="str">
        <f t="shared" si="16"/>
        <v/>
      </c>
      <c r="AE14" s="180" t="str">
        <f t="shared" si="16"/>
        <v/>
      </c>
      <c r="AF14" s="180" t="str">
        <f t="shared" si="16"/>
        <v/>
      </c>
      <c r="AG14" s="180" t="str">
        <f t="shared" si="16"/>
        <v/>
      </c>
      <c r="AH14" s="180" t="str">
        <f t="shared" si="16"/>
        <v/>
      </c>
    </row>
    <row r="15" ht="12.75" customHeight="1">
      <c r="A15" s="168">
        <f>Registrace!A15</f>
        <v>12</v>
      </c>
      <c r="B15" s="169" t="str">
        <f>Registrace!B15</f>
        <v/>
      </c>
      <c r="C15" s="169" t="str">
        <f>Registrace!C15</f>
        <v/>
      </c>
      <c r="D15" s="170" t="str">
        <f>Registrace!D15</f>
        <v/>
      </c>
      <c r="E15" s="171" t="str">
        <f>Registrace!G15</f>
        <v>Dvořáková Šárka</v>
      </c>
      <c r="F15" s="171" t="str">
        <f>Registrace!H15</f>
        <v>KK Jihlava</v>
      </c>
      <c r="G15" s="171" t="str">
        <f>Registrace!I15</f>
        <v/>
      </c>
      <c r="H15" s="171" t="str">
        <f>Registrace!J15</f>
        <v>Ž</v>
      </c>
      <c r="I15" s="172">
        <f>Registrace!K15</f>
        <v>121</v>
      </c>
      <c r="J15" s="173">
        <f>Registrace!L15</f>
        <v>149</v>
      </c>
      <c r="K15" s="173">
        <f>Registrace!M15</f>
        <v>128</v>
      </c>
      <c r="L15" s="174">
        <f>IF(ISNUMBER(Registrace!N15),Registrace!N15,"")</f>
        <v>135</v>
      </c>
      <c r="M15" s="174">
        <f>IF(ISNUMBER(Registrace!O15),Registrace!O15,"")</f>
        <v>358</v>
      </c>
      <c r="N15" s="172">
        <f>IF(ISNUMBER(Registrace!P15),Registrace!P15,"")</f>
        <v>175</v>
      </c>
      <c r="O15" s="172">
        <f>IF(ISNUMBER(Registrace!Q15),Registrace!Q15,"")</f>
        <v>9</v>
      </c>
      <c r="P15" s="172">
        <f>IF(ISNUMBER(Registrace!R15),Registrace!R15,"")</f>
        <v>533</v>
      </c>
      <c r="Q15" s="175" t="str">
        <f>Registrace!S15</f>
        <v>OK</v>
      </c>
      <c r="R15" s="116" t="str">
        <f t="shared" si="2"/>
        <v/>
      </c>
      <c r="S15" s="116">
        <f t="shared" si="3"/>
        <v>12</v>
      </c>
      <c r="T15" s="176">
        <f t="shared" si="4"/>
        <v>533.0000176</v>
      </c>
      <c r="U15" s="177">
        <f t="shared" si="5"/>
        <v>11</v>
      </c>
      <c r="V15" s="178">
        <f t="shared" si="6"/>
        <v>358</v>
      </c>
      <c r="W15" s="179" t="str">
        <f t="shared" ref="W15:AH15" si="17">IF($H15=W$3,$T15,"")</f>
        <v/>
      </c>
      <c r="X15" s="176">
        <f t="shared" si="17"/>
        <v>533.0000176</v>
      </c>
      <c r="Y15" s="180" t="str">
        <f t="shared" si="17"/>
        <v/>
      </c>
      <c r="Z15" s="176" t="str">
        <f t="shared" si="17"/>
        <v/>
      </c>
      <c r="AA15" s="180" t="str">
        <f t="shared" si="17"/>
        <v/>
      </c>
      <c r="AB15" s="176" t="str">
        <f t="shared" si="17"/>
        <v/>
      </c>
      <c r="AC15" s="180" t="str">
        <f t="shared" si="17"/>
        <v/>
      </c>
      <c r="AD15" s="176" t="str">
        <f t="shared" si="17"/>
        <v/>
      </c>
      <c r="AE15" s="180" t="str">
        <f t="shared" si="17"/>
        <v/>
      </c>
      <c r="AF15" s="180" t="str">
        <f t="shared" si="17"/>
        <v/>
      </c>
      <c r="AG15" s="180" t="str">
        <f t="shared" si="17"/>
        <v/>
      </c>
      <c r="AH15" s="180" t="str">
        <f t="shared" si="17"/>
        <v/>
      </c>
    </row>
    <row r="16" ht="12.75" customHeight="1">
      <c r="A16" s="168">
        <f>Registrace!A16</f>
        <v>13</v>
      </c>
      <c r="B16" s="169" t="str">
        <f>Registrace!B16</f>
        <v/>
      </c>
      <c r="C16" s="169" t="str">
        <f>Registrace!C16</f>
        <v/>
      </c>
      <c r="D16" s="170" t="str">
        <f>Registrace!D16</f>
        <v/>
      </c>
      <c r="E16" s="171" t="str">
        <f>Registrace!G16</f>
        <v>Matulová Simona</v>
      </c>
      <c r="F16" s="171" t="str">
        <f>Registrace!H16</f>
        <v>KK Jihlava</v>
      </c>
      <c r="G16" s="171" t="str">
        <f>Registrace!I16</f>
        <v/>
      </c>
      <c r="H16" s="171" t="str">
        <f>Registrace!J16</f>
        <v>Ž</v>
      </c>
      <c r="I16" s="172">
        <f>Registrace!K16</f>
        <v>113</v>
      </c>
      <c r="J16" s="173">
        <f>Registrace!L16</f>
        <v>107</v>
      </c>
      <c r="K16" s="173">
        <f>Registrace!M16</f>
        <v>111</v>
      </c>
      <c r="L16" s="174">
        <f>IF(ISNUMBER(Registrace!N16),Registrace!N16,"")</f>
        <v>96</v>
      </c>
      <c r="M16" s="174">
        <f>IF(ISNUMBER(Registrace!O16),Registrace!O16,"")</f>
        <v>332</v>
      </c>
      <c r="N16" s="172">
        <f>IF(ISNUMBER(Registrace!P16),Registrace!P16,"")</f>
        <v>95</v>
      </c>
      <c r="O16" s="172">
        <f>IF(ISNUMBER(Registrace!Q16),Registrace!Q16,"")</f>
        <v>21</v>
      </c>
      <c r="P16" s="172">
        <f>IF(ISNUMBER(Registrace!R16),Registrace!R16,"")</f>
        <v>427</v>
      </c>
      <c r="Q16" s="175" t="str">
        <f>Registrace!S16</f>
        <v>OK</v>
      </c>
      <c r="R16" s="116" t="str">
        <f t="shared" si="2"/>
        <v/>
      </c>
      <c r="S16" s="116">
        <f t="shared" si="3"/>
        <v>13</v>
      </c>
      <c r="T16" s="176">
        <f t="shared" si="4"/>
        <v>427.0000097</v>
      </c>
      <c r="U16" s="177">
        <f t="shared" si="5"/>
        <v>28</v>
      </c>
      <c r="V16" s="178">
        <f t="shared" si="6"/>
        <v>332</v>
      </c>
      <c r="W16" s="179" t="str">
        <f t="shared" ref="W16:AH16" si="18">IF($H16=W$3,$T16,"")</f>
        <v/>
      </c>
      <c r="X16" s="176">
        <f t="shared" si="18"/>
        <v>427.0000097</v>
      </c>
      <c r="Y16" s="180" t="str">
        <f t="shared" si="18"/>
        <v/>
      </c>
      <c r="Z16" s="180" t="str">
        <f t="shared" si="18"/>
        <v/>
      </c>
      <c r="AA16" s="180" t="str">
        <f t="shared" si="18"/>
        <v/>
      </c>
      <c r="AB16" s="180" t="str">
        <f t="shared" si="18"/>
        <v/>
      </c>
      <c r="AC16" s="180" t="str">
        <f t="shared" si="18"/>
        <v/>
      </c>
      <c r="AD16" s="176" t="str">
        <f t="shared" si="18"/>
        <v/>
      </c>
      <c r="AE16" s="180" t="str">
        <f t="shared" si="18"/>
        <v/>
      </c>
      <c r="AF16" s="180" t="str">
        <f t="shared" si="18"/>
        <v/>
      </c>
      <c r="AG16" s="180" t="str">
        <f t="shared" si="18"/>
        <v/>
      </c>
      <c r="AH16" s="180" t="str">
        <f t="shared" si="18"/>
        <v/>
      </c>
    </row>
    <row r="17" ht="12.75" customHeight="1">
      <c r="A17" s="168">
        <f>Registrace!A17</f>
        <v>14</v>
      </c>
      <c r="B17" s="169" t="str">
        <f>Registrace!B17</f>
        <v/>
      </c>
      <c r="C17" s="169" t="str">
        <f>Registrace!C17</f>
        <v/>
      </c>
      <c r="D17" s="170" t="str">
        <f>Registrace!D17</f>
        <v/>
      </c>
      <c r="E17" s="171" t="str">
        <f>Registrace!G17</f>
        <v>Zemanová Markéta</v>
      </c>
      <c r="F17" s="171" t="str">
        <f>Registrace!H17</f>
        <v>TJ BOPO Třebíč</v>
      </c>
      <c r="G17" s="171" t="str">
        <f>Registrace!I17</f>
        <v/>
      </c>
      <c r="H17" s="171" t="str">
        <f>Registrace!J17</f>
        <v>JŽ</v>
      </c>
      <c r="I17" s="172">
        <f>Registrace!K17</f>
        <v>130</v>
      </c>
      <c r="J17" s="173">
        <f>Registrace!L17</f>
        <v>134</v>
      </c>
      <c r="K17" s="173">
        <f>Registrace!M17</f>
        <v>140</v>
      </c>
      <c r="L17" s="174">
        <f>IF(ISNUMBER(Registrace!N17),Registrace!N17,"")</f>
        <v>139</v>
      </c>
      <c r="M17" s="174">
        <f>IF(ISNUMBER(Registrace!O17),Registrace!O17,"")</f>
        <v>341</v>
      </c>
      <c r="N17" s="172">
        <f>IF(ISNUMBER(Registrace!P17),Registrace!P17,"")</f>
        <v>202</v>
      </c>
      <c r="O17" s="172">
        <f>IF(ISNUMBER(Registrace!Q17),Registrace!Q17,"")</f>
        <v>1</v>
      </c>
      <c r="P17" s="172">
        <f>IF(ISNUMBER(Registrace!R17),Registrace!R17,"")</f>
        <v>543</v>
      </c>
      <c r="Q17" s="175" t="str">
        <f>Registrace!S17</f>
        <v>OK</v>
      </c>
      <c r="R17" s="116" t="str">
        <f t="shared" si="2"/>
        <v/>
      </c>
      <c r="S17" s="116">
        <f t="shared" si="3"/>
        <v>14</v>
      </c>
      <c r="T17" s="176">
        <f t="shared" si="4"/>
        <v>543.0000202</v>
      </c>
      <c r="U17" s="177">
        <f t="shared" si="5"/>
        <v>5</v>
      </c>
      <c r="V17" s="178">
        <f t="shared" si="6"/>
        <v>341</v>
      </c>
      <c r="W17" s="179" t="str">
        <f t="shared" ref="W17:AH17" si="19">IF($H17=W$3,$T17,"")</f>
        <v/>
      </c>
      <c r="X17" s="180" t="str">
        <f t="shared" si="19"/>
        <v/>
      </c>
      <c r="Y17" s="180" t="str">
        <f t="shared" si="19"/>
        <v/>
      </c>
      <c r="Z17" s="176" t="str">
        <f t="shared" si="19"/>
        <v/>
      </c>
      <c r="AA17" s="180" t="str">
        <f t="shared" si="19"/>
        <v/>
      </c>
      <c r="AB17" s="176">
        <f t="shared" si="19"/>
        <v>543.0000202</v>
      </c>
      <c r="AC17" s="180" t="str">
        <f t="shared" si="19"/>
        <v/>
      </c>
      <c r="AD17" s="176" t="str">
        <f t="shared" si="19"/>
        <v/>
      </c>
      <c r="AE17" s="180" t="str">
        <f t="shared" si="19"/>
        <v/>
      </c>
      <c r="AF17" s="180" t="str">
        <f t="shared" si="19"/>
        <v/>
      </c>
      <c r="AG17" s="180" t="str">
        <f t="shared" si="19"/>
        <v/>
      </c>
      <c r="AH17" s="180" t="str">
        <f t="shared" si="19"/>
        <v/>
      </c>
    </row>
    <row r="18" ht="12.75" customHeight="1">
      <c r="A18" s="168">
        <f>Registrace!A18</f>
        <v>15</v>
      </c>
      <c r="B18" s="169" t="str">
        <f>Registrace!B18</f>
        <v/>
      </c>
      <c r="C18" s="169" t="str">
        <f>Registrace!C18</f>
        <v/>
      </c>
      <c r="D18" s="170" t="str">
        <f>Registrace!D18</f>
        <v/>
      </c>
      <c r="E18" s="171" t="str">
        <f>Registrace!G18</f>
        <v>Krausová Radana</v>
      </c>
      <c r="F18" s="171" t="str">
        <f>Registrace!H18</f>
        <v>KK Jihlava</v>
      </c>
      <c r="G18" s="171" t="str">
        <f>Registrace!I18</f>
        <v/>
      </c>
      <c r="H18" s="171" t="str">
        <f>Registrace!J18</f>
        <v>Ž</v>
      </c>
      <c r="I18" s="172">
        <f>Registrace!K18</f>
        <v>124</v>
      </c>
      <c r="J18" s="173">
        <f>Registrace!L18</f>
        <v>120</v>
      </c>
      <c r="K18" s="173">
        <f>Registrace!M18</f>
        <v>146</v>
      </c>
      <c r="L18" s="174">
        <f>IF(ISNUMBER(Registrace!N18),Registrace!N18,"")</f>
        <v>147</v>
      </c>
      <c r="M18" s="174">
        <f>IF(ISNUMBER(Registrace!O18),Registrace!O18,"")</f>
        <v>384</v>
      </c>
      <c r="N18" s="172">
        <f>IF(ISNUMBER(Registrace!P18),Registrace!P18,"")</f>
        <v>153</v>
      </c>
      <c r="O18" s="172">
        <f>IF(ISNUMBER(Registrace!Q18),Registrace!Q18,"")</f>
        <v>9</v>
      </c>
      <c r="P18" s="172">
        <f>IF(ISNUMBER(Registrace!R18),Registrace!R18,"")</f>
        <v>537</v>
      </c>
      <c r="Q18" s="175" t="str">
        <f>Registrace!S18</f>
        <v>OK</v>
      </c>
      <c r="R18" s="116" t="str">
        <f t="shared" si="2"/>
        <v/>
      </c>
      <c r="S18" s="116">
        <f t="shared" si="3"/>
        <v>15</v>
      </c>
      <c r="T18" s="176">
        <f t="shared" si="4"/>
        <v>537.0000154</v>
      </c>
      <c r="U18" s="177">
        <f t="shared" si="5"/>
        <v>7</v>
      </c>
      <c r="V18" s="178">
        <f t="shared" si="6"/>
        <v>384</v>
      </c>
      <c r="W18" s="179" t="str">
        <f t="shared" ref="W18:AH18" si="20">IF($H18=W$3,$T18,"")</f>
        <v/>
      </c>
      <c r="X18" s="176">
        <f t="shared" si="20"/>
        <v>537.0000154</v>
      </c>
      <c r="Y18" s="180" t="str">
        <f t="shared" si="20"/>
        <v/>
      </c>
      <c r="Z18" s="180" t="str">
        <f t="shared" si="20"/>
        <v/>
      </c>
      <c r="AA18" s="180" t="str">
        <f t="shared" si="20"/>
        <v/>
      </c>
      <c r="AB18" s="176" t="str">
        <f t="shared" si="20"/>
        <v/>
      </c>
      <c r="AC18" s="180" t="str">
        <f t="shared" si="20"/>
        <v/>
      </c>
      <c r="AD18" s="176" t="str">
        <f t="shared" si="20"/>
        <v/>
      </c>
      <c r="AE18" s="180" t="str">
        <f t="shared" si="20"/>
        <v/>
      </c>
      <c r="AF18" s="180" t="str">
        <f t="shared" si="20"/>
        <v/>
      </c>
      <c r="AG18" s="180" t="str">
        <f t="shared" si="20"/>
        <v/>
      </c>
      <c r="AH18" s="180" t="str">
        <f t="shared" si="20"/>
        <v/>
      </c>
    </row>
    <row r="19" ht="12.75" customHeight="1">
      <c r="A19" s="168">
        <f>Registrace!A19</f>
        <v>16</v>
      </c>
      <c r="B19" s="169" t="str">
        <f>Registrace!B19</f>
        <v/>
      </c>
      <c r="C19" s="169" t="str">
        <f>Registrace!C19</f>
        <v/>
      </c>
      <c r="D19" s="170" t="str">
        <f>Registrace!D19</f>
        <v/>
      </c>
      <c r="E19" s="171" t="str">
        <f>Registrace!G19</f>
        <v>Štarková Valerie</v>
      </c>
      <c r="F19" s="171" t="str">
        <f>Registrace!H19</f>
        <v>TJ BOPO Třebíč</v>
      </c>
      <c r="G19" s="171" t="str">
        <f>Registrace!I19</f>
        <v/>
      </c>
      <c r="H19" s="171" t="str">
        <f>Registrace!J19</f>
        <v>DD</v>
      </c>
      <c r="I19" s="172">
        <f>Registrace!K19</f>
        <v>127</v>
      </c>
      <c r="J19" s="173">
        <f>Registrace!L19</f>
        <v>111</v>
      </c>
      <c r="K19" s="173">
        <f>Registrace!M19</f>
        <v>110</v>
      </c>
      <c r="L19" s="174">
        <f>IF(ISNUMBER(Registrace!N19),Registrace!N19,"")</f>
        <v>104</v>
      </c>
      <c r="M19" s="174">
        <f>IF(ISNUMBER(Registrace!O19),Registrace!O19,"")</f>
        <v>296</v>
      </c>
      <c r="N19" s="172">
        <f>IF(ISNUMBER(Registrace!P19),Registrace!P19,"")</f>
        <v>156</v>
      </c>
      <c r="O19" s="172">
        <f>IF(ISNUMBER(Registrace!Q19),Registrace!Q19,"")</f>
        <v>13</v>
      </c>
      <c r="P19" s="172">
        <f>IF(ISNUMBER(Registrace!R19),Registrace!R19,"")</f>
        <v>452</v>
      </c>
      <c r="Q19" s="175" t="str">
        <f>Registrace!S19</f>
        <v>OK</v>
      </c>
      <c r="R19" s="116" t="str">
        <f t="shared" si="2"/>
        <v/>
      </c>
      <c r="S19" s="116">
        <f t="shared" si="3"/>
        <v>16</v>
      </c>
      <c r="T19" s="176">
        <f t="shared" si="4"/>
        <v>452.0000157</v>
      </c>
      <c r="U19" s="177">
        <f t="shared" si="5"/>
        <v>25</v>
      </c>
      <c r="V19" s="178">
        <f t="shared" si="6"/>
        <v>296</v>
      </c>
      <c r="W19" s="179" t="str">
        <f t="shared" ref="W19:AH19" si="21">IF($H19=W$3,$T19,"")</f>
        <v/>
      </c>
      <c r="X19" s="176" t="str">
        <f t="shared" si="21"/>
        <v/>
      </c>
      <c r="Y19" s="180" t="str">
        <f t="shared" si="21"/>
        <v/>
      </c>
      <c r="Z19" s="176" t="str">
        <f t="shared" si="21"/>
        <v/>
      </c>
      <c r="AA19" s="180" t="str">
        <f t="shared" si="21"/>
        <v/>
      </c>
      <c r="AB19" s="180" t="str">
        <f t="shared" si="21"/>
        <v/>
      </c>
      <c r="AC19" s="180" t="str">
        <f t="shared" si="21"/>
        <v/>
      </c>
      <c r="AD19" s="176">
        <f t="shared" si="21"/>
        <v>452.0000157</v>
      </c>
      <c r="AE19" s="180" t="str">
        <f t="shared" si="21"/>
        <v/>
      </c>
      <c r="AF19" s="180" t="str">
        <f t="shared" si="21"/>
        <v/>
      </c>
      <c r="AG19" s="180" t="str">
        <f t="shared" si="21"/>
        <v/>
      </c>
      <c r="AH19" s="180" t="str">
        <f t="shared" si="21"/>
        <v/>
      </c>
    </row>
    <row r="20" ht="12.75" customHeight="1">
      <c r="A20" s="168">
        <f>Registrace!A20</f>
        <v>17</v>
      </c>
      <c r="B20" s="169" t="str">
        <f>Registrace!B20</f>
        <v/>
      </c>
      <c r="C20" s="169" t="str">
        <f>Registrace!C20</f>
        <v/>
      </c>
      <c r="D20" s="170" t="str">
        <f>Registrace!D20</f>
        <v/>
      </c>
      <c r="E20" s="171" t="str">
        <f>Registrace!G20</f>
        <v>Berková Kristýna</v>
      </c>
      <c r="F20" s="171" t="str">
        <f>Registrace!H20</f>
        <v>TJ Slovan Kamenice n. L.</v>
      </c>
      <c r="G20" s="171" t="str">
        <f>Registrace!I20</f>
        <v/>
      </c>
      <c r="H20" s="171" t="str">
        <f>Registrace!J20</f>
        <v>Ž</v>
      </c>
      <c r="I20" s="172">
        <f>Registrace!K20</f>
        <v>124</v>
      </c>
      <c r="J20" s="173">
        <f>Registrace!L20</f>
        <v>126</v>
      </c>
      <c r="K20" s="173">
        <f>Registrace!M20</f>
        <v>116</v>
      </c>
      <c r="L20" s="174">
        <f>IF(ISNUMBER(Registrace!N20),Registrace!N20,"")</f>
        <v>121</v>
      </c>
      <c r="M20" s="174">
        <f>IF(ISNUMBER(Registrace!O20),Registrace!O20,"")</f>
        <v>349</v>
      </c>
      <c r="N20" s="172">
        <f>IF(ISNUMBER(Registrace!P20),Registrace!P20,"")</f>
        <v>138</v>
      </c>
      <c r="O20" s="172">
        <f>IF(ISNUMBER(Registrace!Q20),Registrace!Q20,"")</f>
        <v>13</v>
      </c>
      <c r="P20" s="172">
        <f>IF(ISNUMBER(Registrace!R20),Registrace!R20,"")</f>
        <v>487</v>
      </c>
      <c r="Q20" s="175" t="str">
        <f>Registrace!S20</f>
        <v>OK</v>
      </c>
      <c r="R20" s="116" t="str">
        <f t="shared" si="2"/>
        <v/>
      </c>
      <c r="S20" s="116">
        <f t="shared" si="3"/>
        <v>17</v>
      </c>
      <c r="T20" s="176">
        <f t="shared" si="4"/>
        <v>487.0000139</v>
      </c>
      <c r="U20" s="177">
        <f t="shared" si="5"/>
        <v>20</v>
      </c>
      <c r="V20" s="178">
        <f t="shared" si="6"/>
        <v>349</v>
      </c>
      <c r="W20" s="179" t="str">
        <f t="shared" ref="W20:AH20" si="22">IF($H20=W$3,$T20,"")</f>
        <v/>
      </c>
      <c r="X20" s="176">
        <f t="shared" si="22"/>
        <v>487.0000139</v>
      </c>
      <c r="Y20" s="180" t="str">
        <f t="shared" si="22"/>
        <v/>
      </c>
      <c r="Z20" s="176" t="str">
        <f t="shared" si="22"/>
        <v/>
      </c>
      <c r="AA20" s="180" t="str">
        <f t="shared" si="22"/>
        <v/>
      </c>
      <c r="AB20" s="180" t="str">
        <f t="shared" si="22"/>
        <v/>
      </c>
      <c r="AC20" s="180" t="str">
        <f t="shared" si="22"/>
        <v/>
      </c>
      <c r="AD20" s="180" t="str">
        <f t="shared" si="22"/>
        <v/>
      </c>
      <c r="AE20" s="180" t="str">
        <f t="shared" si="22"/>
        <v/>
      </c>
      <c r="AF20" s="180" t="str">
        <f t="shared" si="22"/>
        <v/>
      </c>
      <c r="AG20" s="180" t="str">
        <f t="shared" si="22"/>
        <v/>
      </c>
      <c r="AH20" s="180" t="str">
        <f t="shared" si="22"/>
        <v/>
      </c>
    </row>
    <row r="21" ht="12.75" customHeight="1">
      <c r="A21" s="168">
        <f>Registrace!A21</f>
        <v>18</v>
      </c>
      <c r="B21" s="169" t="str">
        <f>Registrace!B21</f>
        <v/>
      </c>
      <c r="C21" s="169" t="str">
        <f>Registrace!C21</f>
        <v/>
      </c>
      <c r="D21" s="170" t="str">
        <f>Registrace!D21</f>
        <v/>
      </c>
      <c r="E21" s="171" t="str">
        <f>Registrace!G21</f>
        <v>Derahová Karolína</v>
      </c>
      <c r="F21" s="171" t="str">
        <f>Registrace!H21</f>
        <v>KK Jihlava</v>
      </c>
      <c r="G21" s="171" t="str">
        <f>Registrace!I21</f>
        <v/>
      </c>
      <c r="H21" s="171" t="str">
        <f>Registrace!J21</f>
        <v>Ž</v>
      </c>
      <c r="I21" s="172">
        <f>Registrace!K21</f>
        <v>131</v>
      </c>
      <c r="J21" s="173">
        <f>Registrace!L21</f>
        <v>136</v>
      </c>
      <c r="K21" s="173">
        <f>Registrace!M21</f>
        <v>127</v>
      </c>
      <c r="L21" s="174">
        <f>IF(ISNUMBER(Registrace!N21),Registrace!N21,"")</f>
        <v>148</v>
      </c>
      <c r="M21" s="174">
        <f>IF(ISNUMBER(Registrace!O21),Registrace!O21,"")</f>
        <v>346</v>
      </c>
      <c r="N21" s="172">
        <f>IF(ISNUMBER(Registrace!P21),Registrace!P21,"")</f>
        <v>196</v>
      </c>
      <c r="O21" s="172">
        <f>IF(ISNUMBER(Registrace!Q21),Registrace!Q21,"")</f>
        <v>7</v>
      </c>
      <c r="P21" s="172">
        <f>IF(ISNUMBER(Registrace!R21),Registrace!R21,"")</f>
        <v>542</v>
      </c>
      <c r="Q21" s="175" t="str">
        <f>Registrace!S21</f>
        <v>OK</v>
      </c>
      <c r="R21" s="116" t="str">
        <f t="shared" si="2"/>
        <v/>
      </c>
      <c r="S21" s="116">
        <f t="shared" si="3"/>
        <v>18</v>
      </c>
      <c r="T21" s="176">
        <f t="shared" si="4"/>
        <v>542.0000197</v>
      </c>
      <c r="U21" s="177">
        <f t="shared" si="5"/>
        <v>6</v>
      </c>
      <c r="V21" s="178">
        <f t="shared" si="6"/>
        <v>346</v>
      </c>
      <c r="W21" s="179" t="str">
        <f t="shared" ref="W21:AH21" si="23">IF($H21=W$3,$T21,"")</f>
        <v/>
      </c>
      <c r="X21" s="176">
        <f t="shared" si="23"/>
        <v>542.0000197</v>
      </c>
      <c r="Y21" s="180" t="str">
        <f t="shared" si="23"/>
        <v/>
      </c>
      <c r="Z21" s="180" t="str">
        <f t="shared" si="23"/>
        <v/>
      </c>
      <c r="AA21" s="180" t="str">
        <f t="shared" si="23"/>
        <v/>
      </c>
      <c r="AB21" s="176" t="str">
        <f t="shared" si="23"/>
        <v/>
      </c>
      <c r="AC21" s="180" t="str">
        <f t="shared" si="23"/>
        <v/>
      </c>
      <c r="AD21" s="176" t="str">
        <f t="shared" si="23"/>
        <v/>
      </c>
      <c r="AE21" s="180" t="str">
        <f t="shared" si="23"/>
        <v/>
      </c>
      <c r="AF21" s="180" t="str">
        <f t="shared" si="23"/>
        <v/>
      </c>
      <c r="AG21" s="180" t="str">
        <f t="shared" si="23"/>
        <v/>
      </c>
      <c r="AH21" s="180" t="str">
        <f t="shared" si="23"/>
        <v/>
      </c>
    </row>
    <row r="22" ht="12.75" customHeight="1">
      <c r="A22" s="168">
        <f>Registrace!A22</f>
        <v>19</v>
      </c>
      <c r="B22" s="169" t="str">
        <f>Registrace!B22</f>
        <v/>
      </c>
      <c r="C22" s="169" t="str">
        <f>Registrace!C22</f>
        <v/>
      </c>
      <c r="D22" s="170" t="str">
        <f>Registrace!D22</f>
        <v/>
      </c>
      <c r="E22" s="171" t="str">
        <f>Registrace!G22</f>
        <v>Dobešová Marie</v>
      </c>
      <c r="F22" s="171" t="str">
        <f>Registrace!H22</f>
        <v>TJ Třebíč</v>
      </c>
      <c r="G22" s="171" t="str">
        <f>Registrace!I22</f>
        <v/>
      </c>
      <c r="H22" s="171" t="str">
        <f>Registrace!J22</f>
        <v>SŽ</v>
      </c>
      <c r="I22" s="172">
        <f>Registrace!K22</f>
        <v>138</v>
      </c>
      <c r="J22" s="173">
        <f>Registrace!L22</f>
        <v>119</v>
      </c>
      <c r="K22" s="173">
        <f>Registrace!M22</f>
        <v>112</v>
      </c>
      <c r="L22" s="174">
        <f>IF(ISNUMBER(Registrace!N22),Registrace!N22,"")</f>
        <v>140</v>
      </c>
      <c r="M22" s="174">
        <f>IF(ISNUMBER(Registrace!O22),Registrace!O22,"")</f>
        <v>342</v>
      </c>
      <c r="N22" s="172">
        <f>IF(ISNUMBER(Registrace!P22),Registrace!P22,"")</f>
        <v>167</v>
      </c>
      <c r="O22" s="172">
        <f>IF(ISNUMBER(Registrace!Q22),Registrace!Q22,"")</f>
        <v>7</v>
      </c>
      <c r="P22" s="172">
        <f>IF(ISNUMBER(Registrace!R22),Registrace!R22,"")</f>
        <v>509</v>
      </c>
      <c r="Q22" s="175" t="str">
        <f>Registrace!S22</f>
        <v>OK</v>
      </c>
      <c r="R22" s="116" t="str">
        <f t="shared" si="2"/>
        <v/>
      </c>
      <c r="S22" s="116">
        <f t="shared" si="3"/>
        <v>19</v>
      </c>
      <c r="T22" s="176">
        <f t="shared" si="4"/>
        <v>509.0000168</v>
      </c>
      <c r="U22" s="177">
        <f t="shared" si="5"/>
        <v>15</v>
      </c>
      <c r="V22" s="178">
        <f t="shared" si="6"/>
        <v>342</v>
      </c>
      <c r="W22" s="179" t="str">
        <f t="shared" ref="W22:AH22" si="24">IF($H22=W$3,$T22,"")</f>
        <v/>
      </c>
      <c r="X22" s="176" t="str">
        <f t="shared" si="24"/>
        <v/>
      </c>
      <c r="Y22" s="180" t="str">
        <f t="shared" si="24"/>
        <v/>
      </c>
      <c r="Z22" s="176">
        <f t="shared" si="24"/>
        <v>509.0000168</v>
      </c>
      <c r="AA22" s="180" t="str">
        <f t="shared" si="24"/>
        <v/>
      </c>
      <c r="AB22" s="176" t="str">
        <f t="shared" si="24"/>
        <v/>
      </c>
      <c r="AC22" s="180" t="str">
        <f t="shared" si="24"/>
        <v/>
      </c>
      <c r="AD22" s="176" t="str">
        <f t="shared" si="24"/>
        <v/>
      </c>
      <c r="AE22" s="180" t="str">
        <f t="shared" si="24"/>
        <v/>
      </c>
      <c r="AF22" s="180" t="str">
        <f t="shared" si="24"/>
        <v/>
      </c>
      <c r="AG22" s="180" t="str">
        <f t="shared" si="24"/>
        <v/>
      </c>
      <c r="AH22" s="180" t="str">
        <f t="shared" si="24"/>
        <v/>
      </c>
    </row>
    <row r="23" ht="12.75" customHeight="1">
      <c r="A23" s="168">
        <f>Registrace!A23</f>
        <v>20</v>
      </c>
      <c r="B23" s="169" t="str">
        <f>Registrace!B23</f>
        <v/>
      </c>
      <c r="C23" s="169" t="str">
        <f>Registrace!C23</f>
        <v/>
      </c>
      <c r="D23" s="170" t="str">
        <f>Registrace!D23</f>
        <v/>
      </c>
      <c r="E23" s="171" t="str">
        <f>Registrace!G23</f>
        <v>Fürstová Petra</v>
      </c>
      <c r="F23" s="171" t="str">
        <f>Registrace!H23</f>
        <v>KK Jihlava</v>
      </c>
      <c r="G23" s="171" t="str">
        <f>Registrace!I23</f>
        <v/>
      </c>
      <c r="H23" s="171" t="str">
        <f>Registrace!J23</f>
        <v>Ž</v>
      </c>
      <c r="I23" s="172">
        <f>Registrace!K23</f>
        <v>136</v>
      </c>
      <c r="J23" s="173">
        <f>Registrace!L23</f>
        <v>112</v>
      </c>
      <c r="K23" s="173">
        <f>Registrace!M23</f>
        <v>118</v>
      </c>
      <c r="L23" s="174">
        <f>IF(ISNUMBER(Registrace!N23),Registrace!N23,"")</f>
        <v>126</v>
      </c>
      <c r="M23" s="174">
        <f>IF(ISNUMBER(Registrace!O23),Registrace!O23,"")</f>
        <v>351</v>
      </c>
      <c r="N23" s="172">
        <f>IF(ISNUMBER(Registrace!P23),Registrace!P23,"")</f>
        <v>141</v>
      </c>
      <c r="O23" s="172">
        <f>IF(ISNUMBER(Registrace!Q23),Registrace!Q23,"")</f>
        <v>9</v>
      </c>
      <c r="P23" s="172">
        <f>IF(ISNUMBER(Registrace!R23),Registrace!R23,"")</f>
        <v>492</v>
      </c>
      <c r="Q23" s="175" t="str">
        <f>Registrace!S23</f>
        <v>OK</v>
      </c>
      <c r="R23" s="116" t="str">
        <f t="shared" si="2"/>
        <v/>
      </c>
      <c r="S23" s="116">
        <f t="shared" si="3"/>
        <v>20</v>
      </c>
      <c r="T23" s="176">
        <f t="shared" si="4"/>
        <v>492.0000142</v>
      </c>
      <c r="U23" s="177">
        <f t="shared" si="5"/>
        <v>18</v>
      </c>
      <c r="V23" s="178">
        <f t="shared" si="6"/>
        <v>351</v>
      </c>
      <c r="W23" s="179" t="str">
        <f t="shared" ref="W23:AH23" si="25">IF($H23=W$3,$T23,"")</f>
        <v/>
      </c>
      <c r="X23" s="176">
        <f t="shared" si="25"/>
        <v>492.0000142</v>
      </c>
      <c r="Y23" s="180" t="str">
        <f t="shared" si="25"/>
        <v/>
      </c>
      <c r="Z23" s="180" t="str">
        <f t="shared" si="25"/>
        <v/>
      </c>
      <c r="AA23" s="180" t="str">
        <f t="shared" si="25"/>
        <v/>
      </c>
      <c r="AB23" s="176" t="str">
        <f t="shared" si="25"/>
        <v/>
      </c>
      <c r="AC23" s="180" t="str">
        <f t="shared" si="25"/>
        <v/>
      </c>
      <c r="AD23" s="176" t="str">
        <f t="shared" si="25"/>
        <v/>
      </c>
      <c r="AE23" s="180" t="str">
        <f t="shared" si="25"/>
        <v/>
      </c>
      <c r="AF23" s="180" t="str">
        <f t="shared" si="25"/>
        <v/>
      </c>
      <c r="AG23" s="180" t="str">
        <f t="shared" si="25"/>
        <v/>
      </c>
      <c r="AH23" s="180" t="str">
        <f t="shared" si="25"/>
        <v/>
      </c>
    </row>
    <row r="24" ht="12.75" customHeight="1">
      <c r="A24" s="168">
        <f>Registrace!A24</f>
        <v>21</v>
      </c>
      <c r="B24" s="169" t="str">
        <f>Registrace!B24</f>
        <v/>
      </c>
      <c r="C24" s="169" t="str">
        <f>Registrace!C24</f>
        <v/>
      </c>
      <c r="D24" s="170" t="str">
        <f>Registrace!D24</f>
        <v/>
      </c>
      <c r="E24" s="171" t="str">
        <f>Registrace!G24</f>
        <v>Jirsová Kamila</v>
      </c>
      <c r="F24" s="171" t="str">
        <f>Registrace!H24</f>
        <v>KK Jihlava</v>
      </c>
      <c r="G24" s="171" t="str">
        <f>Registrace!I24</f>
        <v/>
      </c>
      <c r="H24" s="171" t="str">
        <f>Registrace!J24</f>
        <v>JŽ</v>
      </c>
      <c r="I24" s="172">
        <f>Registrace!K24</f>
        <v>140</v>
      </c>
      <c r="J24" s="173">
        <f>Registrace!L24</f>
        <v>125</v>
      </c>
      <c r="K24" s="173">
        <f>Registrace!M24</f>
        <v>141</v>
      </c>
      <c r="L24" s="174">
        <f>IF(ISNUMBER(Registrace!N24),Registrace!N24,"")</f>
        <v>141</v>
      </c>
      <c r="M24" s="174">
        <f>IF(ISNUMBER(Registrace!O24),Registrace!O24,"")</f>
        <v>386</v>
      </c>
      <c r="N24" s="172">
        <f>IF(ISNUMBER(Registrace!P24),Registrace!P24,"")</f>
        <v>161</v>
      </c>
      <c r="O24" s="172">
        <f>IF(ISNUMBER(Registrace!Q24),Registrace!Q24,"")</f>
        <v>7</v>
      </c>
      <c r="P24" s="172">
        <f>IF(ISNUMBER(Registrace!R24),Registrace!R24,"")</f>
        <v>547</v>
      </c>
      <c r="Q24" s="175" t="str">
        <f>Registrace!S24</f>
        <v>OK</v>
      </c>
      <c r="R24" s="116" t="str">
        <f t="shared" si="2"/>
        <v/>
      </c>
      <c r="S24" s="116">
        <f t="shared" si="3"/>
        <v>21</v>
      </c>
      <c r="T24" s="176">
        <f t="shared" si="4"/>
        <v>547.0000162</v>
      </c>
      <c r="U24" s="177">
        <f t="shared" si="5"/>
        <v>4</v>
      </c>
      <c r="V24" s="178">
        <f t="shared" si="6"/>
        <v>386</v>
      </c>
      <c r="W24" s="179" t="str">
        <f t="shared" ref="W24:AH24" si="26">IF($H24=W$3,$T24,"")</f>
        <v/>
      </c>
      <c r="X24" s="176" t="str">
        <f t="shared" si="26"/>
        <v/>
      </c>
      <c r="Y24" s="180" t="str">
        <f t="shared" si="26"/>
        <v/>
      </c>
      <c r="Z24" s="176" t="str">
        <f t="shared" si="26"/>
        <v/>
      </c>
      <c r="AA24" s="180" t="str">
        <f t="shared" si="26"/>
        <v/>
      </c>
      <c r="AB24" s="176">
        <f t="shared" si="26"/>
        <v>547.0000162</v>
      </c>
      <c r="AC24" s="180" t="str">
        <f t="shared" si="26"/>
        <v/>
      </c>
      <c r="AD24" s="176" t="str">
        <f t="shared" si="26"/>
        <v/>
      </c>
      <c r="AE24" s="180" t="str">
        <f t="shared" si="26"/>
        <v/>
      </c>
      <c r="AF24" s="180" t="str">
        <f t="shared" si="26"/>
        <v/>
      </c>
      <c r="AG24" s="180" t="str">
        <f t="shared" si="26"/>
        <v/>
      </c>
      <c r="AH24" s="180" t="str">
        <f t="shared" si="26"/>
        <v/>
      </c>
    </row>
    <row r="25" ht="12.75" customHeight="1">
      <c r="A25" s="168">
        <f>Registrace!A25</f>
        <v>22</v>
      </c>
      <c r="B25" s="169" t="str">
        <f>Registrace!B25</f>
        <v/>
      </c>
      <c r="C25" s="169" t="str">
        <f>Registrace!C25</f>
        <v/>
      </c>
      <c r="D25" s="170" t="str">
        <f>Registrace!D25</f>
        <v/>
      </c>
      <c r="E25" s="171" t="str">
        <f>Registrace!G25</f>
        <v>Svobodová Tereza</v>
      </c>
      <c r="F25" s="171" t="str">
        <f>Registrace!H25</f>
        <v>TJ Nové Město na Moravě</v>
      </c>
      <c r="G25" s="171" t="str">
        <f>Registrace!I25</f>
        <v/>
      </c>
      <c r="H25" s="171" t="str">
        <f>Registrace!J25</f>
        <v>Ž</v>
      </c>
      <c r="I25" s="172">
        <f>Registrace!K25</f>
        <v>136</v>
      </c>
      <c r="J25" s="173">
        <f>Registrace!L25</f>
        <v>119</v>
      </c>
      <c r="K25" s="173">
        <f>Registrace!M25</f>
        <v>141</v>
      </c>
      <c r="L25" s="174">
        <f>IF(ISNUMBER(Registrace!N25),Registrace!N25,"")</f>
        <v>140</v>
      </c>
      <c r="M25" s="174">
        <f>IF(ISNUMBER(Registrace!O25),Registrace!O25,"")</f>
        <v>363</v>
      </c>
      <c r="N25" s="172">
        <f>IF(ISNUMBER(Registrace!P25),Registrace!P25,"")</f>
        <v>173</v>
      </c>
      <c r="O25" s="172">
        <f>IF(ISNUMBER(Registrace!Q25),Registrace!Q25,"")</f>
        <v>3</v>
      </c>
      <c r="P25" s="172">
        <f>IF(ISNUMBER(Registrace!R25),Registrace!R25,"")</f>
        <v>536</v>
      </c>
      <c r="Q25" s="175" t="str">
        <f>Registrace!S25</f>
        <v>OK</v>
      </c>
      <c r="R25" s="116" t="str">
        <f t="shared" si="2"/>
        <v/>
      </c>
      <c r="S25" s="116">
        <f t="shared" si="3"/>
        <v>22</v>
      </c>
      <c r="T25" s="176">
        <f t="shared" si="4"/>
        <v>536.0000173</v>
      </c>
      <c r="U25" s="177">
        <f t="shared" si="5"/>
        <v>8</v>
      </c>
      <c r="V25" s="178">
        <f t="shared" si="6"/>
        <v>363</v>
      </c>
      <c r="W25" s="179" t="str">
        <f t="shared" ref="W25:AH25" si="27">IF($H25=W$3,$T25,"")</f>
        <v/>
      </c>
      <c r="X25" s="176">
        <f t="shared" si="27"/>
        <v>536.0000173</v>
      </c>
      <c r="Y25" s="180" t="str">
        <f t="shared" si="27"/>
        <v/>
      </c>
      <c r="Z25" s="176" t="str">
        <f t="shared" si="27"/>
        <v/>
      </c>
      <c r="AA25" s="180" t="str">
        <f t="shared" si="27"/>
        <v/>
      </c>
      <c r="AB25" s="176" t="str">
        <f t="shared" si="27"/>
        <v/>
      </c>
      <c r="AC25" s="180" t="str">
        <f t="shared" si="27"/>
        <v/>
      </c>
      <c r="AD25" s="176" t="str">
        <f t="shared" si="27"/>
        <v/>
      </c>
      <c r="AE25" s="180" t="str">
        <f t="shared" si="27"/>
        <v/>
      </c>
      <c r="AF25" s="180" t="str">
        <f t="shared" si="27"/>
        <v/>
      </c>
      <c r="AG25" s="180" t="str">
        <f t="shared" si="27"/>
        <v/>
      </c>
      <c r="AH25" s="180" t="str">
        <f t="shared" si="27"/>
        <v/>
      </c>
    </row>
    <row r="26" ht="12.75" customHeight="1">
      <c r="A26" s="168">
        <f>Registrace!A26</f>
        <v>23</v>
      </c>
      <c r="B26" s="169" t="str">
        <f>Registrace!B26</f>
        <v/>
      </c>
      <c r="C26" s="169" t="str">
        <f>Registrace!C26</f>
        <v/>
      </c>
      <c r="D26" s="170" t="str">
        <f>Registrace!D26</f>
        <v/>
      </c>
      <c r="E26" s="171" t="str">
        <f>Registrace!G26</f>
        <v>Melchertová Martina</v>
      </c>
      <c r="F26" s="171" t="str">
        <f>Registrace!H26</f>
        <v>KK Jihlava</v>
      </c>
      <c r="G26" s="171" t="str">
        <f>Registrace!I26</f>
        <v/>
      </c>
      <c r="H26" s="171" t="str">
        <f>Registrace!J26</f>
        <v>Ž</v>
      </c>
      <c r="I26" s="172">
        <f>Registrace!K26</f>
        <v>144</v>
      </c>
      <c r="J26" s="173">
        <f>Registrace!L26</f>
        <v>122</v>
      </c>
      <c r="K26" s="173">
        <f>Registrace!M26</f>
        <v>134</v>
      </c>
      <c r="L26" s="174">
        <f>IF(ISNUMBER(Registrace!N26),Registrace!N26,"")</f>
        <v>110</v>
      </c>
      <c r="M26" s="174">
        <f>IF(ISNUMBER(Registrace!O26),Registrace!O26,"")</f>
        <v>358</v>
      </c>
      <c r="N26" s="172">
        <f>IF(ISNUMBER(Registrace!P26),Registrace!P26,"")</f>
        <v>152</v>
      </c>
      <c r="O26" s="172">
        <f>IF(ISNUMBER(Registrace!Q26),Registrace!Q26,"")</f>
        <v>12</v>
      </c>
      <c r="P26" s="172">
        <f>IF(ISNUMBER(Registrace!R26),Registrace!R26,"")</f>
        <v>510</v>
      </c>
      <c r="Q26" s="175" t="str">
        <f>Registrace!S26</f>
        <v>OK</v>
      </c>
      <c r="R26" s="116" t="str">
        <f t="shared" si="2"/>
        <v/>
      </c>
      <c r="S26" s="116">
        <f t="shared" si="3"/>
        <v>23</v>
      </c>
      <c r="T26" s="176">
        <f t="shared" si="4"/>
        <v>510.0000153</v>
      </c>
      <c r="U26" s="177">
        <f t="shared" si="5"/>
        <v>14</v>
      </c>
      <c r="V26" s="178">
        <f t="shared" si="6"/>
        <v>358</v>
      </c>
      <c r="W26" s="179" t="str">
        <f t="shared" ref="W26:AH26" si="28">IF($H26=W$3,$T26,"")</f>
        <v/>
      </c>
      <c r="X26" s="176">
        <f t="shared" si="28"/>
        <v>510.0000153</v>
      </c>
      <c r="Y26" s="180" t="str">
        <f t="shared" si="28"/>
        <v/>
      </c>
      <c r="Z26" s="176" t="str">
        <f t="shared" si="28"/>
        <v/>
      </c>
      <c r="AA26" s="180" t="str">
        <f t="shared" si="28"/>
        <v/>
      </c>
      <c r="AB26" s="180" t="str">
        <f t="shared" si="28"/>
        <v/>
      </c>
      <c r="AC26" s="180" t="str">
        <f t="shared" si="28"/>
        <v/>
      </c>
      <c r="AD26" s="176" t="str">
        <f t="shared" si="28"/>
        <v/>
      </c>
      <c r="AE26" s="180" t="str">
        <f t="shared" si="28"/>
        <v/>
      </c>
      <c r="AF26" s="180" t="str">
        <f t="shared" si="28"/>
        <v/>
      </c>
      <c r="AG26" s="180" t="str">
        <f t="shared" si="28"/>
        <v/>
      </c>
      <c r="AH26" s="180" t="str">
        <f t="shared" si="28"/>
        <v/>
      </c>
    </row>
    <row r="27" ht="12.75" customHeight="1">
      <c r="A27" s="168">
        <f>Registrace!A27</f>
        <v>24</v>
      </c>
      <c r="B27" s="169" t="str">
        <f>Registrace!B27</f>
        <v/>
      </c>
      <c r="C27" s="169" t="str">
        <f>Registrace!C27</f>
        <v/>
      </c>
      <c r="D27" s="170" t="str">
        <f>Registrace!D27</f>
        <v/>
      </c>
      <c r="E27" s="171" t="str">
        <f>Registrace!G27</f>
        <v>Hlaváčová Lucie</v>
      </c>
      <c r="F27" s="171" t="str">
        <f>Registrace!H27</f>
        <v>TJ Nové Město na Moravě</v>
      </c>
      <c r="G27" s="171" t="str">
        <f>Registrace!I27</f>
        <v/>
      </c>
      <c r="H27" s="171" t="str">
        <f>Registrace!J27</f>
        <v>JŽ</v>
      </c>
      <c r="I27" s="172">
        <f>Registrace!K27</f>
        <v>120</v>
      </c>
      <c r="J27" s="173">
        <f>Registrace!L27</f>
        <v>116</v>
      </c>
      <c r="K27" s="173">
        <f>Registrace!M27</f>
        <v>127</v>
      </c>
      <c r="L27" s="174">
        <f>IF(ISNUMBER(Registrace!N27),Registrace!N27,"")</f>
        <v>142</v>
      </c>
      <c r="M27" s="174">
        <f>IF(ISNUMBER(Registrace!O27),Registrace!O27,"")</f>
        <v>339</v>
      </c>
      <c r="N27" s="172">
        <f>IF(ISNUMBER(Registrace!P27),Registrace!P27,"")</f>
        <v>166</v>
      </c>
      <c r="O27" s="172">
        <f>IF(ISNUMBER(Registrace!Q27),Registrace!Q27,"")</f>
        <v>6</v>
      </c>
      <c r="P27" s="172">
        <f>IF(ISNUMBER(Registrace!R27),Registrace!R27,"")</f>
        <v>505</v>
      </c>
      <c r="Q27" s="175" t="str">
        <f>Registrace!S27</f>
        <v>OK</v>
      </c>
      <c r="R27" s="116" t="str">
        <f t="shared" si="2"/>
        <v/>
      </c>
      <c r="S27" s="116">
        <f t="shared" si="3"/>
        <v>24</v>
      </c>
      <c r="T27" s="176">
        <f t="shared" si="4"/>
        <v>505.0000167</v>
      </c>
      <c r="U27" s="177">
        <f t="shared" si="5"/>
        <v>17</v>
      </c>
      <c r="V27" s="178">
        <f t="shared" si="6"/>
        <v>339</v>
      </c>
      <c r="W27" s="179" t="str">
        <f t="shared" ref="W27:AH27" si="29">IF($H27=W$3,$T27,"")</f>
        <v/>
      </c>
      <c r="X27" s="176" t="str">
        <f t="shared" si="29"/>
        <v/>
      </c>
      <c r="Y27" s="180" t="str">
        <f t="shared" si="29"/>
        <v/>
      </c>
      <c r="Z27" s="180" t="str">
        <f t="shared" si="29"/>
        <v/>
      </c>
      <c r="AA27" s="180" t="str">
        <f t="shared" si="29"/>
        <v/>
      </c>
      <c r="AB27" s="176">
        <f t="shared" si="29"/>
        <v>505.0000167</v>
      </c>
      <c r="AC27" s="180" t="str">
        <f t="shared" si="29"/>
        <v/>
      </c>
      <c r="AD27" s="176" t="str">
        <f t="shared" si="29"/>
        <v/>
      </c>
      <c r="AE27" s="180" t="str">
        <f t="shared" si="29"/>
        <v/>
      </c>
      <c r="AF27" s="180" t="str">
        <f t="shared" si="29"/>
        <v/>
      </c>
      <c r="AG27" s="180" t="str">
        <f t="shared" si="29"/>
        <v/>
      </c>
      <c r="AH27" s="180" t="str">
        <f t="shared" si="29"/>
        <v/>
      </c>
    </row>
    <row r="28" ht="12.75" customHeight="1">
      <c r="A28" s="168">
        <f>Registrace!A28</f>
        <v>25</v>
      </c>
      <c r="B28" s="169" t="str">
        <f>Registrace!B28</f>
        <v/>
      </c>
      <c r="C28" s="169" t="str">
        <f>Registrace!C28</f>
        <v/>
      </c>
      <c r="D28" s="170" t="str">
        <f>Registrace!D28</f>
        <v/>
      </c>
      <c r="E28" s="171" t="str">
        <f>Registrace!G28</f>
        <v>Partlová Anna</v>
      </c>
      <c r="F28" s="171" t="str">
        <f>Registrace!H28</f>
        <v>TJ Nové Město na Moravě</v>
      </c>
      <c r="G28" s="171" t="str">
        <f>Registrace!I28</f>
        <v/>
      </c>
      <c r="H28" s="171" t="str">
        <f>Registrace!J28</f>
        <v>Ž</v>
      </c>
      <c r="I28" s="172">
        <f>Registrace!K28</f>
        <v>136</v>
      </c>
      <c r="J28" s="173">
        <f>Registrace!L28</f>
        <v>132</v>
      </c>
      <c r="K28" s="173">
        <f>Registrace!M28</f>
        <v>127</v>
      </c>
      <c r="L28" s="174">
        <f>IF(ISNUMBER(Registrace!N28),Registrace!N28,"")</f>
        <v>139</v>
      </c>
      <c r="M28" s="174">
        <f>IF(ISNUMBER(Registrace!O28),Registrace!O28,"")</f>
        <v>368</v>
      </c>
      <c r="N28" s="172">
        <f>IF(ISNUMBER(Registrace!P28),Registrace!P28,"")</f>
        <v>166</v>
      </c>
      <c r="O28" s="172">
        <f>IF(ISNUMBER(Registrace!Q28),Registrace!Q28,"")</f>
        <v>4</v>
      </c>
      <c r="P28" s="172">
        <f>IF(ISNUMBER(Registrace!R28),Registrace!R28,"")</f>
        <v>534</v>
      </c>
      <c r="Q28" s="175" t="str">
        <f>Registrace!S28</f>
        <v>OK</v>
      </c>
      <c r="R28" s="116" t="str">
        <f t="shared" si="2"/>
        <v/>
      </c>
      <c r="S28" s="116">
        <f t="shared" si="3"/>
        <v>25</v>
      </c>
      <c r="T28" s="176">
        <f t="shared" si="4"/>
        <v>534.0000166</v>
      </c>
      <c r="U28" s="177">
        <f t="shared" si="5"/>
        <v>10</v>
      </c>
      <c r="V28" s="178">
        <f t="shared" si="6"/>
        <v>368</v>
      </c>
      <c r="W28" s="179" t="str">
        <f t="shared" ref="W28:AH28" si="30">IF($H28=W$3,$T28,"")</f>
        <v/>
      </c>
      <c r="X28" s="176">
        <f t="shared" si="30"/>
        <v>534.0000166</v>
      </c>
      <c r="Y28" s="180" t="str">
        <f t="shared" si="30"/>
        <v/>
      </c>
      <c r="Z28" s="176" t="str">
        <f t="shared" si="30"/>
        <v/>
      </c>
      <c r="AA28" s="180" t="str">
        <f t="shared" si="30"/>
        <v/>
      </c>
      <c r="AB28" s="180" t="str">
        <f t="shared" si="30"/>
        <v/>
      </c>
      <c r="AC28" s="180" t="str">
        <f t="shared" si="30"/>
        <v/>
      </c>
      <c r="AD28" s="180" t="str">
        <f t="shared" si="30"/>
        <v/>
      </c>
      <c r="AE28" s="180" t="str">
        <f t="shared" si="30"/>
        <v/>
      </c>
      <c r="AF28" s="180" t="str">
        <f t="shared" si="30"/>
        <v/>
      </c>
      <c r="AG28" s="180" t="str">
        <f t="shared" si="30"/>
        <v/>
      </c>
      <c r="AH28" s="180" t="str">
        <f t="shared" si="30"/>
        <v/>
      </c>
    </row>
    <row r="29" ht="12.75" customHeight="1">
      <c r="A29" s="168">
        <f>Registrace!A29</f>
        <v>26</v>
      </c>
      <c r="B29" s="169" t="str">
        <f>Registrace!B29</f>
        <v/>
      </c>
      <c r="C29" s="169" t="str">
        <f>Registrace!C29</f>
        <v/>
      </c>
      <c r="D29" s="170" t="str">
        <f>Registrace!D29</f>
        <v/>
      </c>
      <c r="E29" s="171" t="str">
        <f>Registrace!G29</f>
        <v>Rosendorská Eva</v>
      </c>
      <c r="F29" s="171" t="str">
        <f>Registrace!H29</f>
        <v>KK Jihlava</v>
      </c>
      <c r="G29" s="171" t="str">
        <f>Registrace!I29</f>
        <v/>
      </c>
      <c r="H29" s="171" t="str">
        <f>Registrace!J29</f>
        <v>Ž</v>
      </c>
      <c r="I29" s="172">
        <f>Registrace!K29</f>
        <v>126</v>
      </c>
      <c r="J29" s="173">
        <f>Registrace!L29</f>
        <v>137</v>
      </c>
      <c r="K29" s="173">
        <f>Registrace!M29</f>
        <v>122</v>
      </c>
      <c r="L29" s="174">
        <f>IF(ISNUMBER(Registrace!N29),Registrace!N29,"")</f>
        <v>132</v>
      </c>
      <c r="M29" s="174">
        <f>IF(ISNUMBER(Registrace!O29),Registrace!O29,"")</f>
        <v>361</v>
      </c>
      <c r="N29" s="172">
        <f>IF(ISNUMBER(Registrace!P29),Registrace!P29,"")</f>
        <v>156</v>
      </c>
      <c r="O29" s="172">
        <f>IF(ISNUMBER(Registrace!Q29),Registrace!Q29,"")</f>
        <v>5</v>
      </c>
      <c r="P29" s="172">
        <f>IF(ISNUMBER(Registrace!R29),Registrace!R29,"")</f>
        <v>517</v>
      </c>
      <c r="Q29" s="175" t="str">
        <f>Registrace!S29</f>
        <v>OK</v>
      </c>
      <c r="R29" s="116" t="str">
        <f t="shared" si="2"/>
        <v/>
      </c>
      <c r="S29" s="116">
        <f t="shared" si="3"/>
        <v>26</v>
      </c>
      <c r="T29" s="176">
        <f t="shared" si="4"/>
        <v>517.0000157</v>
      </c>
      <c r="U29" s="177">
        <f t="shared" si="5"/>
        <v>12</v>
      </c>
      <c r="V29" s="178">
        <f t="shared" si="6"/>
        <v>361</v>
      </c>
      <c r="W29" s="179" t="str">
        <f t="shared" ref="W29:AH29" si="31">IF($H29=W$3,$T29,"")</f>
        <v/>
      </c>
      <c r="X29" s="176">
        <f t="shared" si="31"/>
        <v>517.0000157</v>
      </c>
      <c r="Y29" s="180" t="str">
        <f t="shared" si="31"/>
        <v/>
      </c>
      <c r="Z29" s="176" t="str">
        <f t="shared" si="31"/>
        <v/>
      </c>
      <c r="AA29" s="180" t="str">
        <f t="shared" si="31"/>
        <v/>
      </c>
      <c r="AB29" s="176" t="str">
        <f t="shared" si="31"/>
        <v/>
      </c>
      <c r="AC29" s="180" t="str">
        <f t="shared" si="31"/>
        <v/>
      </c>
      <c r="AD29" s="180" t="str">
        <f t="shared" si="31"/>
        <v/>
      </c>
      <c r="AE29" s="180" t="str">
        <f t="shared" si="31"/>
        <v/>
      </c>
      <c r="AF29" s="180" t="str">
        <f t="shared" si="31"/>
        <v/>
      </c>
      <c r="AG29" s="180" t="str">
        <f t="shared" si="31"/>
        <v/>
      </c>
      <c r="AH29" s="180" t="str">
        <f t="shared" si="31"/>
        <v/>
      </c>
    </row>
    <row r="30" ht="12.75" customHeight="1">
      <c r="A30" s="168">
        <f>Registrace!A30</f>
        <v>27</v>
      </c>
      <c r="B30" s="169" t="str">
        <f>Registrace!B30</f>
        <v/>
      </c>
      <c r="C30" s="169" t="str">
        <f>Registrace!C30</f>
        <v/>
      </c>
      <c r="D30" s="170" t="str">
        <f>Registrace!D30</f>
        <v/>
      </c>
      <c r="E30" s="171" t="str">
        <f>Registrace!G30</f>
        <v>Kuběnová Libuše</v>
      </c>
      <c r="F30" s="171" t="str">
        <f>Registrace!H30</f>
        <v>TJ Nové Město na Moravě</v>
      </c>
      <c r="G30" s="171" t="str">
        <f>Registrace!I30</f>
        <v/>
      </c>
      <c r="H30" s="171" t="str">
        <f>Registrace!J30</f>
        <v>SŽ</v>
      </c>
      <c r="I30" s="172">
        <f>Registrace!K30</f>
        <v>110</v>
      </c>
      <c r="J30" s="173">
        <f>Registrace!L30</f>
        <v>123</v>
      </c>
      <c r="K30" s="173">
        <f>Registrace!M30</f>
        <v>110</v>
      </c>
      <c r="L30" s="174">
        <f>IF(ISNUMBER(Registrace!N30),Registrace!N30,"")</f>
        <v>120</v>
      </c>
      <c r="M30" s="174">
        <f>IF(ISNUMBER(Registrace!O30),Registrace!O30,"")</f>
        <v>321</v>
      </c>
      <c r="N30" s="172">
        <f>IF(ISNUMBER(Registrace!P30),Registrace!P30,"")</f>
        <v>142</v>
      </c>
      <c r="O30" s="172">
        <f>IF(ISNUMBER(Registrace!Q30),Registrace!Q30,"")</f>
        <v>20</v>
      </c>
      <c r="P30" s="172">
        <f>IF(ISNUMBER(Registrace!R30),Registrace!R30,"")</f>
        <v>463</v>
      </c>
      <c r="Q30" s="175" t="str">
        <f>Registrace!S30</f>
        <v>OK</v>
      </c>
      <c r="R30" s="116" t="str">
        <f t="shared" si="2"/>
        <v/>
      </c>
      <c r="S30" s="116">
        <f t="shared" si="3"/>
        <v>27</v>
      </c>
      <c r="T30" s="176">
        <f t="shared" si="4"/>
        <v>463.0000144</v>
      </c>
      <c r="U30" s="177">
        <f t="shared" si="5"/>
        <v>23</v>
      </c>
      <c r="V30" s="178">
        <f t="shared" si="6"/>
        <v>321</v>
      </c>
      <c r="W30" s="179" t="str">
        <f t="shared" ref="W30:AH30" si="32">IF($H30=W$3,$T30,"")</f>
        <v/>
      </c>
      <c r="X30" s="176" t="str">
        <f t="shared" si="32"/>
        <v/>
      </c>
      <c r="Y30" s="180" t="str">
        <f t="shared" si="32"/>
        <v/>
      </c>
      <c r="Z30" s="176">
        <f t="shared" si="32"/>
        <v>463.0000144</v>
      </c>
      <c r="AA30" s="180" t="str">
        <f t="shared" si="32"/>
        <v/>
      </c>
      <c r="AB30" s="180" t="str">
        <f t="shared" si="32"/>
        <v/>
      </c>
      <c r="AC30" s="180" t="str">
        <f t="shared" si="32"/>
        <v/>
      </c>
      <c r="AD30" s="176" t="str">
        <f t="shared" si="32"/>
        <v/>
      </c>
      <c r="AE30" s="180" t="str">
        <f t="shared" si="32"/>
        <v/>
      </c>
      <c r="AF30" s="180" t="str">
        <f t="shared" si="32"/>
        <v/>
      </c>
      <c r="AG30" s="180" t="str">
        <f t="shared" si="32"/>
        <v/>
      </c>
      <c r="AH30" s="180" t="str">
        <f t="shared" si="32"/>
        <v/>
      </c>
    </row>
    <row r="31" ht="12.75" customHeight="1">
      <c r="A31" s="168">
        <f>Registrace!A31</f>
        <v>28</v>
      </c>
      <c r="B31" s="169" t="str">
        <f>Registrace!B31</f>
        <v/>
      </c>
      <c r="C31" s="169" t="str">
        <f>Registrace!C31</f>
        <v/>
      </c>
      <c r="D31" s="170" t="str">
        <f>Registrace!D31</f>
        <v/>
      </c>
      <c r="E31" s="171" t="str">
        <f>Registrace!G31</f>
        <v>Braunová Jana</v>
      </c>
      <c r="F31" s="171" t="str">
        <f>Registrace!H31</f>
        <v>KK Jihlava</v>
      </c>
      <c r="G31" s="171" t="str">
        <f>Registrace!I31</f>
        <v/>
      </c>
      <c r="H31" s="171" t="str">
        <f>Registrace!J31</f>
        <v>Ž</v>
      </c>
      <c r="I31" s="172">
        <f>Registrace!K31</f>
        <v>152</v>
      </c>
      <c r="J31" s="173">
        <f>Registrace!L31</f>
        <v>147</v>
      </c>
      <c r="K31" s="173">
        <f>Registrace!M31</f>
        <v>127</v>
      </c>
      <c r="L31" s="174">
        <f>IF(ISNUMBER(Registrace!N31),Registrace!N31,"")</f>
        <v>141</v>
      </c>
      <c r="M31" s="174">
        <f>IF(ISNUMBER(Registrace!O31),Registrace!O31,"")</f>
        <v>400</v>
      </c>
      <c r="N31" s="172">
        <f>IF(ISNUMBER(Registrace!P31),Registrace!P31,"")</f>
        <v>167</v>
      </c>
      <c r="O31" s="172">
        <f>IF(ISNUMBER(Registrace!Q31),Registrace!Q31,"")</f>
        <v>1</v>
      </c>
      <c r="P31" s="172">
        <f>IF(ISNUMBER(Registrace!R31),Registrace!R31,"")</f>
        <v>567</v>
      </c>
      <c r="Q31" s="175" t="str">
        <f>Registrace!S31</f>
        <v>OK</v>
      </c>
      <c r="R31" s="116" t="str">
        <f t="shared" si="2"/>
        <v/>
      </c>
      <c r="S31" s="116">
        <f t="shared" si="3"/>
        <v>28</v>
      </c>
      <c r="T31" s="176">
        <f t="shared" si="4"/>
        <v>567.0000167</v>
      </c>
      <c r="U31" s="177">
        <f t="shared" si="5"/>
        <v>2</v>
      </c>
      <c r="V31" s="178">
        <f t="shared" si="6"/>
        <v>400</v>
      </c>
      <c r="W31" s="179" t="str">
        <f t="shared" ref="W31:AH31" si="33">IF($H31=W$3,$T31,"")</f>
        <v/>
      </c>
      <c r="X31" s="176">
        <f t="shared" si="33"/>
        <v>567.0000167</v>
      </c>
      <c r="Y31" s="180" t="str">
        <f t="shared" si="33"/>
        <v/>
      </c>
      <c r="Z31" s="180" t="str">
        <f t="shared" si="33"/>
        <v/>
      </c>
      <c r="AA31" s="180" t="str">
        <f t="shared" si="33"/>
        <v/>
      </c>
      <c r="AB31" s="176" t="str">
        <f t="shared" si="33"/>
        <v/>
      </c>
      <c r="AC31" s="180" t="str">
        <f t="shared" si="33"/>
        <v/>
      </c>
      <c r="AD31" s="176" t="str">
        <f t="shared" si="33"/>
        <v/>
      </c>
      <c r="AE31" s="180" t="str">
        <f t="shared" si="33"/>
        <v/>
      </c>
      <c r="AF31" s="180" t="str">
        <f t="shared" si="33"/>
        <v/>
      </c>
      <c r="AG31" s="180" t="str">
        <f t="shared" si="33"/>
        <v/>
      </c>
      <c r="AH31" s="180" t="str">
        <f t="shared" si="33"/>
        <v/>
      </c>
    </row>
    <row r="32" ht="12.75" customHeight="1">
      <c r="A32" s="168">
        <f>Registrace!A32</f>
        <v>29</v>
      </c>
      <c r="B32" s="169" t="str">
        <f>Registrace!B32</f>
        <v/>
      </c>
      <c r="C32" s="169" t="str">
        <f>Registrace!C32</f>
        <v/>
      </c>
      <c r="D32" s="170" t="str">
        <f>Registrace!D32</f>
        <v/>
      </c>
      <c r="E32" s="171" t="str">
        <f>Registrace!G32</f>
        <v>Pevná Rozálie</v>
      </c>
      <c r="F32" s="171" t="str">
        <f>Registrace!H32</f>
        <v>TJ Třebíč</v>
      </c>
      <c r="G32" s="171" t="str">
        <f>Registrace!I32</f>
        <v/>
      </c>
      <c r="H32" s="171" t="str">
        <f>Registrace!J32</f>
        <v>DD</v>
      </c>
      <c r="I32" s="175">
        <f>Registrace!K32</f>
        <v>91</v>
      </c>
      <c r="J32" s="173">
        <f>Registrace!L32</f>
        <v>114</v>
      </c>
      <c r="K32" s="173">
        <f>Registrace!M32</f>
        <v>148</v>
      </c>
      <c r="L32" s="174">
        <f>IF(ISNUMBER(Registrace!N32),Registrace!N32,"")</f>
        <v>131</v>
      </c>
      <c r="M32" s="174">
        <f>IF(ISNUMBER(Registrace!O32),Registrace!O32,"")</f>
        <v>322</v>
      </c>
      <c r="N32" s="172">
        <f>IF(ISNUMBER(Registrace!P32),Registrace!P32,"")</f>
        <v>162</v>
      </c>
      <c r="O32" s="172">
        <f>IF(ISNUMBER(Registrace!Q32),Registrace!Q32,"")</f>
        <v>8</v>
      </c>
      <c r="P32" s="172">
        <f>IF(ISNUMBER(Registrace!R32),Registrace!R32,"")</f>
        <v>484</v>
      </c>
      <c r="Q32" s="175" t="str">
        <f>Registrace!S32</f>
        <v>OK</v>
      </c>
      <c r="R32" s="116" t="str">
        <f t="shared" si="2"/>
        <v/>
      </c>
      <c r="S32" s="116">
        <f t="shared" si="3"/>
        <v>29</v>
      </c>
      <c r="T32" s="176">
        <f t="shared" si="4"/>
        <v>484.0000163</v>
      </c>
      <c r="U32" s="177">
        <f t="shared" si="5"/>
        <v>21</v>
      </c>
      <c r="V32" s="178">
        <f t="shared" si="6"/>
        <v>322</v>
      </c>
      <c r="W32" s="176" t="str">
        <f t="shared" ref="W32:AH32" si="34">IF($H32=W$3,$T32,"")</f>
        <v/>
      </c>
      <c r="X32" s="176" t="str">
        <f t="shared" si="34"/>
        <v/>
      </c>
      <c r="Y32" s="180" t="str">
        <f t="shared" si="34"/>
        <v/>
      </c>
      <c r="Z32" s="180" t="str">
        <f t="shared" si="34"/>
        <v/>
      </c>
      <c r="AA32" s="180" t="str">
        <f t="shared" si="34"/>
        <v/>
      </c>
      <c r="AB32" s="176" t="str">
        <f t="shared" si="34"/>
        <v/>
      </c>
      <c r="AC32" s="180" t="str">
        <f t="shared" si="34"/>
        <v/>
      </c>
      <c r="AD32" s="176">
        <f t="shared" si="34"/>
        <v>484.0000163</v>
      </c>
      <c r="AE32" s="180" t="str">
        <f t="shared" si="34"/>
        <v/>
      </c>
      <c r="AF32" s="180" t="str">
        <f t="shared" si="34"/>
        <v/>
      </c>
      <c r="AG32" s="180" t="str">
        <f t="shared" si="34"/>
        <v/>
      </c>
      <c r="AH32" s="180" t="str">
        <f t="shared" si="34"/>
        <v/>
      </c>
    </row>
    <row r="33" ht="12.75" customHeight="1">
      <c r="A33" s="168">
        <f>Registrace!A33</f>
        <v>30</v>
      </c>
      <c r="B33" s="169" t="str">
        <f>Registrace!B33</f>
        <v/>
      </c>
      <c r="C33" s="169" t="str">
        <f>Registrace!C33</f>
        <v/>
      </c>
      <c r="D33" s="170" t="str">
        <f>Registrace!D33</f>
        <v/>
      </c>
      <c r="E33" s="171" t="str">
        <f>Registrace!G33</f>
        <v/>
      </c>
      <c r="F33" s="171" t="str">
        <f>Registrace!H33</f>
        <v/>
      </c>
      <c r="G33" s="171" t="str">
        <f>Registrace!I33</f>
        <v/>
      </c>
      <c r="H33" s="171" t="str">
        <f>Registrace!J33</f>
        <v/>
      </c>
      <c r="I33" s="175" t="str">
        <f>Registrace!K33</f>
        <v/>
      </c>
      <c r="J33" s="173" t="str">
        <f>Registrace!L33</f>
        <v/>
      </c>
      <c r="K33" s="173" t="str">
        <f>Registrace!M33</f>
        <v/>
      </c>
      <c r="L33" s="174" t="str">
        <f>IF(ISNUMBER(Registrace!N33),Registrace!N33,"")</f>
        <v/>
      </c>
      <c r="M33" s="174" t="str">
        <f>IF(ISNUMBER(Registrace!O33),Registrace!O33,"")</f>
        <v/>
      </c>
      <c r="N33" s="172" t="str">
        <f>IF(ISNUMBER(Registrace!P33),Registrace!P33,"")</f>
        <v/>
      </c>
      <c r="O33" s="172" t="str">
        <f>IF(ISNUMBER(Registrace!Q33),Registrace!Q33,"")</f>
        <v/>
      </c>
      <c r="P33" s="172" t="str">
        <f>IF(ISNUMBER(Registrace!R33),Registrace!R33,"")</f>
        <v/>
      </c>
      <c r="Q33" s="175" t="str">
        <f>Registrace!S33</f>
        <v/>
      </c>
      <c r="R33" s="116" t="str">
        <f t="shared" si="2"/>
        <v/>
      </c>
      <c r="S33" s="116" t="str">
        <f t="shared" si="3"/>
        <v/>
      </c>
      <c r="T33" s="176" t="str">
        <f t="shared" si="4"/>
        <v/>
      </c>
      <c r="U33" s="177" t="str">
        <f t="shared" si="5"/>
        <v/>
      </c>
      <c r="V33" s="178" t="str">
        <f t="shared" si="6"/>
        <v/>
      </c>
      <c r="W33" s="179" t="str">
        <f t="shared" ref="W33:AH33" si="35">IF($H33=W$3,$T33,"")</f>
        <v/>
      </c>
      <c r="X33" s="176" t="str">
        <f t="shared" si="35"/>
        <v/>
      </c>
      <c r="Y33" s="180" t="str">
        <f t="shared" si="35"/>
        <v/>
      </c>
      <c r="Z33" s="180" t="str">
        <f t="shared" si="35"/>
        <v/>
      </c>
      <c r="AA33" s="180" t="str">
        <f t="shared" si="35"/>
        <v/>
      </c>
      <c r="AB33" s="176" t="str">
        <f t="shared" si="35"/>
        <v/>
      </c>
      <c r="AC33" s="180" t="str">
        <f t="shared" si="35"/>
        <v/>
      </c>
      <c r="AD33" s="176" t="str">
        <f t="shared" si="35"/>
        <v/>
      </c>
      <c r="AE33" s="180" t="str">
        <f t="shared" si="35"/>
        <v/>
      </c>
      <c r="AF33" s="180" t="str">
        <f t="shared" si="35"/>
        <v/>
      </c>
      <c r="AG33" s="180" t="str">
        <f t="shared" si="35"/>
        <v/>
      </c>
      <c r="AH33" s="180" t="str">
        <f t="shared" si="35"/>
        <v/>
      </c>
    </row>
    <row r="34" ht="12.75" customHeight="1">
      <c r="A34" s="168">
        <f>Registrace!A34</f>
        <v>31</v>
      </c>
      <c r="B34" s="169" t="str">
        <f>Registrace!B34</f>
        <v/>
      </c>
      <c r="C34" s="169" t="str">
        <f>Registrace!C34</f>
        <v/>
      </c>
      <c r="D34" s="170" t="str">
        <f>Registrace!D34</f>
        <v/>
      </c>
      <c r="E34" s="171" t="str">
        <f>Registrace!G34</f>
        <v/>
      </c>
      <c r="F34" s="171" t="str">
        <f>Registrace!H34</f>
        <v/>
      </c>
      <c r="G34" s="171" t="str">
        <f>Registrace!I34</f>
        <v/>
      </c>
      <c r="H34" s="171" t="str">
        <f>Registrace!J34</f>
        <v/>
      </c>
      <c r="I34" s="175" t="str">
        <f>Registrace!K34</f>
        <v/>
      </c>
      <c r="J34" s="173" t="str">
        <f>Registrace!L34</f>
        <v/>
      </c>
      <c r="K34" s="173" t="str">
        <f>Registrace!M34</f>
        <v/>
      </c>
      <c r="L34" s="174" t="str">
        <f>IF(ISNUMBER(Registrace!N34),Registrace!N34,"")</f>
        <v/>
      </c>
      <c r="M34" s="174" t="str">
        <f>IF(ISNUMBER(Registrace!O34),Registrace!O34,"")</f>
        <v/>
      </c>
      <c r="N34" s="172" t="str">
        <f>IF(ISNUMBER(Registrace!P34),Registrace!P34,"")</f>
        <v/>
      </c>
      <c r="O34" s="172" t="str">
        <f>IF(ISNUMBER(Registrace!Q34),Registrace!Q34,"")</f>
        <v/>
      </c>
      <c r="P34" s="172" t="str">
        <f>IF(ISNUMBER(Registrace!R34),Registrace!R34,"")</f>
        <v/>
      </c>
      <c r="Q34" s="175" t="str">
        <f>Registrace!S34</f>
        <v/>
      </c>
      <c r="R34" s="116" t="str">
        <f t="shared" si="2"/>
        <v/>
      </c>
      <c r="S34" s="116" t="str">
        <f t="shared" si="3"/>
        <v/>
      </c>
      <c r="T34" s="176" t="str">
        <f t="shared" si="4"/>
        <v/>
      </c>
      <c r="U34" s="177" t="str">
        <f t="shared" si="5"/>
        <v/>
      </c>
      <c r="V34" s="178" t="str">
        <f t="shared" si="6"/>
        <v/>
      </c>
      <c r="W34" s="176" t="str">
        <f t="shared" ref="W34:AH34" si="36">IF($H34=W$3,$T34,"")</f>
        <v/>
      </c>
      <c r="X34" s="176" t="str">
        <f t="shared" si="36"/>
        <v/>
      </c>
      <c r="Y34" s="180" t="str">
        <f t="shared" si="36"/>
        <v/>
      </c>
      <c r="Z34" s="180" t="str">
        <f t="shared" si="36"/>
        <v/>
      </c>
      <c r="AA34" s="180" t="str">
        <f t="shared" si="36"/>
        <v/>
      </c>
      <c r="AB34" s="176" t="str">
        <f t="shared" si="36"/>
        <v/>
      </c>
      <c r="AC34" s="180" t="str">
        <f t="shared" si="36"/>
        <v/>
      </c>
      <c r="AD34" s="176" t="str">
        <f t="shared" si="36"/>
        <v/>
      </c>
      <c r="AE34" s="180" t="str">
        <f t="shared" si="36"/>
        <v/>
      </c>
      <c r="AF34" s="180" t="str">
        <f t="shared" si="36"/>
        <v/>
      </c>
      <c r="AG34" s="180" t="str">
        <f t="shared" si="36"/>
        <v/>
      </c>
      <c r="AH34" s="180" t="str">
        <f t="shared" si="36"/>
        <v/>
      </c>
    </row>
    <row r="35" ht="12.75" customHeight="1">
      <c r="A35" s="168">
        <f>Registrace!A35</f>
        <v>32</v>
      </c>
      <c r="B35" s="169" t="str">
        <f>Registrace!B35</f>
        <v/>
      </c>
      <c r="C35" s="169" t="str">
        <f>Registrace!C35</f>
        <v/>
      </c>
      <c r="D35" s="170" t="str">
        <f>Registrace!D35</f>
        <v/>
      </c>
      <c r="E35" s="171" t="str">
        <f>Registrace!G35</f>
        <v/>
      </c>
      <c r="F35" s="171" t="str">
        <f>Registrace!H35</f>
        <v/>
      </c>
      <c r="G35" s="171" t="str">
        <f>Registrace!I35</f>
        <v/>
      </c>
      <c r="H35" s="171" t="str">
        <f>Registrace!J35</f>
        <v/>
      </c>
      <c r="I35" s="175" t="str">
        <f>Registrace!K35</f>
        <v/>
      </c>
      <c r="J35" s="173" t="str">
        <f>Registrace!L35</f>
        <v/>
      </c>
      <c r="K35" s="173" t="str">
        <f>Registrace!M35</f>
        <v/>
      </c>
      <c r="L35" s="174" t="str">
        <f>IF(ISNUMBER(Registrace!N35),Registrace!N35,"")</f>
        <v/>
      </c>
      <c r="M35" s="174" t="str">
        <f>IF(ISNUMBER(Registrace!O35),Registrace!O35,"")</f>
        <v/>
      </c>
      <c r="N35" s="172" t="str">
        <f>IF(ISNUMBER(Registrace!P35),Registrace!P35,"")</f>
        <v/>
      </c>
      <c r="O35" s="172" t="str">
        <f>IF(ISNUMBER(Registrace!Q35),Registrace!Q35,"")</f>
        <v/>
      </c>
      <c r="P35" s="172" t="str">
        <f>IF(ISNUMBER(Registrace!R35),Registrace!R35,"")</f>
        <v/>
      </c>
      <c r="Q35" s="175" t="str">
        <f>Registrace!S35</f>
        <v/>
      </c>
      <c r="R35" s="116" t="str">
        <f t="shared" si="2"/>
        <v/>
      </c>
      <c r="S35" s="116" t="str">
        <f t="shared" si="3"/>
        <v/>
      </c>
      <c r="T35" s="176" t="str">
        <f t="shared" si="4"/>
        <v/>
      </c>
      <c r="U35" s="177" t="str">
        <f t="shared" si="5"/>
        <v/>
      </c>
      <c r="V35" s="178" t="str">
        <f t="shared" si="6"/>
        <v/>
      </c>
      <c r="W35" s="176" t="str">
        <f t="shared" ref="W35:AH35" si="37">IF($H35=W$3,$T35,"")</f>
        <v/>
      </c>
      <c r="X35" s="180" t="str">
        <f t="shared" si="37"/>
        <v/>
      </c>
      <c r="Y35" s="180" t="str">
        <f t="shared" si="37"/>
        <v/>
      </c>
      <c r="Z35" s="176" t="str">
        <f t="shared" si="37"/>
        <v/>
      </c>
      <c r="AA35" s="180" t="str">
        <f t="shared" si="37"/>
        <v/>
      </c>
      <c r="AB35" s="176" t="str">
        <f t="shared" si="37"/>
        <v/>
      </c>
      <c r="AC35" s="180" t="str">
        <f t="shared" si="37"/>
        <v/>
      </c>
      <c r="AD35" s="176" t="str">
        <f t="shared" si="37"/>
        <v/>
      </c>
      <c r="AE35" s="180" t="str">
        <f t="shared" si="37"/>
        <v/>
      </c>
      <c r="AF35" s="180" t="str">
        <f t="shared" si="37"/>
        <v/>
      </c>
      <c r="AG35" s="180" t="str">
        <f t="shared" si="37"/>
        <v/>
      </c>
      <c r="AH35" s="180" t="str">
        <f t="shared" si="37"/>
        <v/>
      </c>
    </row>
    <row r="36" ht="12.75" customHeight="1">
      <c r="A36" s="168">
        <f>Registrace!A36</f>
        <v>33</v>
      </c>
      <c r="B36" s="169" t="str">
        <f>Registrace!B36</f>
        <v/>
      </c>
      <c r="C36" s="169" t="str">
        <f>Registrace!C36</f>
        <v/>
      </c>
      <c r="D36" s="170" t="str">
        <f>Registrace!D36</f>
        <v/>
      </c>
      <c r="E36" s="171" t="str">
        <f>Registrace!G36</f>
        <v/>
      </c>
      <c r="F36" s="171" t="str">
        <f>Registrace!H36</f>
        <v/>
      </c>
      <c r="G36" s="171" t="str">
        <f>Registrace!I36</f>
        <v/>
      </c>
      <c r="H36" s="171" t="str">
        <f>Registrace!J36</f>
        <v/>
      </c>
      <c r="I36" s="172" t="str">
        <f>Registrace!K36</f>
        <v/>
      </c>
      <c r="J36" s="173" t="str">
        <f>Registrace!L36</f>
        <v/>
      </c>
      <c r="K36" s="173" t="str">
        <f>Registrace!M36</f>
        <v/>
      </c>
      <c r="L36" s="174" t="str">
        <f>IF(ISNUMBER(Registrace!N36),Registrace!N36,"")</f>
        <v/>
      </c>
      <c r="M36" s="174" t="str">
        <f>IF(ISNUMBER(Registrace!O36),Registrace!O36,"")</f>
        <v/>
      </c>
      <c r="N36" s="172" t="str">
        <f>IF(ISNUMBER(Registrace!P36),Registrace!P36,"")</f>
        <v/>
      </c>
      <c r="O36" s="172" t="str">
        <f>IF(ISNUMBER(Registrace!Q36),Registrace!Q36,"")</f>
        <v/>
      </c>
      <c r="P36" s="172" t="str">
        <f>IF(ISNUMBER(Registrace!R36),Registrace!R36,"")</f>
        <v/>
      </c>
      <c r="Q36" s="175" t="str">
        <f>Registrace!S36</f>
        <v/>
      </c>
      <c r="R36" s="116" t="str">
        <f t="shared" si="2"/>
        <v/>
      </c>
      <c r="S36" s="116" t="str">
        <f t="shared" si="3"/>
        <v/>
      </c>
      <c r="T36" s="176" t="str">
        <f t="shared" si="4"/>
        <v/>
      </c>
      <c r="U36" s="177" t="str">
        <f t="shared" si="5"/>
        <v/>
      </c>
      <c r="V36" s="178" t="str">
        <f t="shared" si="6"/>
        <v/>
      </c>
      <c r="W36" s="179" t="str">
        <f t="shared" ref="W36:AH36" si="38">IF($H36=W$3,$T36,"")</f>
        <v/>
      </c>
      <c r="X36" s="180" t="str">
        <f t="shared" si="38"/>
        <v/>
      </c>
      <c r="Y36" s="180" t="str">
        <f t="shared" si="38"/>
        <v/>
      </c>
      <c r="Z36" s="180" t="str">
        <f t="shared" si="38"/>
        <v/>
      </c>
      <c r="AA36" s="180" t="str">
        <f t="shared" si="38"/>
        <v/>
      </c>
      <c r="AB36" s="176" t="str">
        <f t="shared" si="38"/>
        <v/>
      </c>
      <c r="AC36" s="180" t="str">
        <f t="shared" si="38"/>
        <v/>
      </c>
      <c r="AD36" s="176" t="str">
        <f t="shared" si="38"/>
        <v/>
      </c>
      <c r="AE36" s="180" t="str">
        <f t="shared" si="38"/>
        <v/>
      </c>
      <c r="AF36" s="180" t="str">
        <f t="shared" si="38"/>
        <v/>
      </c>
      <c r="AG36" s="180" t="str">
        <f t="shared" si="38"/>
        <v/>
      </c>
      <c r="AH36" s="180" t="str">
        <f t="shared" si="38"/>
        <v/>
      </c>
    </row>
    <row r="37" ht="12.75" customHeight="1">
      <c r="A37" s="168">
        <f>Registrace!A37</f>
        <v>34</v>
      </c>
      <c r="B37" s="169" t="str">
        <f>Registrace!B37</f>
        <v/>
      </c>
      <c r="C37" s="169" t="str">
        <f>Registrace!C37</f>
        <v/>
      </c>
      <c r="D37" s="170" t="str">
        <f>Registrace!D37</f>
        <v/>
      </c>
      <c r="E37" s="171" t="str">
        <f>Registrace!G37</f>
        <v/>
      </c>
      <c r="F37" s="171" t="str">
        <f>Registrace!H37</f>
        <v/>
      </c>
      <c r="G37" s="171" t="str">
        <f>Registrace!I37</f>
        <v/>
      </c>
      <c r="H37" s="171" t="str">
        <f>Registrace!J37</f>
        <v/>
      </c>
      <c r="I37" s="172" t="str">
        <f>Registrace!K37</f>
        <v/>
      </c>
      <c r="J37" s="173" t="str">
        <f>Registrace!L37</f>
        <v/>
      </c>
      <c r="K37" s="173" t="str">
        <f>Registrace!M37</f>
        <v/>
      </c>
      <c r="L37" s="174" t="str">
        <f>IF(ISNUMBER(Registrace!N37),Registrace!N37,"")</f>
        <v/>
      </c>
      <c r="M37" s="174" t="str">
        <f>IF(ISNUMBER(Registrace!O37),Registrace!O37,"")</f>
        <v/>
      </c>
      <c r="N37" s="172" t="str">
        <f>IF(ISNUMBER(Registrace!P37),Registrace!P37,"")</f>
        <v/>
      </c>
      <c r="O37" s="172" t="str">
        <f>IF(ISNUMBER(Registrace!Q37),Registrace!Q37,"")</f>
        <v/>
      </c>
      <c r="P37" s="172" t="str">
        <f>IF(ISNUMBER(Registrace!R37),Registrace!R37,"")</f>
        <v/>
      </c>
      <c r="Q37" s="175" t="str">
        <f>Registrace!S37</f>
        <v/>
      </c>
      <c r="R37" s="116" t="str">
        <f t="shared" si="2"/>
        <v/>
      </c>
      <c r="S37" s="116" t="str">
        <f t="shared" si="3"/>
        <v/>
      </c>
      <c r="T37" s="176" t="str">
        <f t="shared" si="4"/>
        <v/>
      </c>
      <c r="U37" s="177" t="str">
        <f t="shared" si="5"/>
        <v/>
      </c>
      <c r="V37" s="178" t="str">
        <f t="shared" si="6"/>
        <v/>
      </c>
      <c r="W37" s="179" t="str">
        <f t="shared" ref="W37:AH37" si="39">IF($H37=W$3,$T37,"")</f>
        <v/>
      </c>
      <c r="X37" s="176" t="str">
        <f t="shared" si="39"/>
        <v/>
      </c>
      <c r="Y37" s="180" t="str">
        <f t="shared" si="39"/>
        <v/>
      </c>
      <c r="Z37" s="180" t="str">
        <f t="shared" si="39"/>
        <v/>
      </c>
      <c r="AA37" s="180" t="str">
        <f t="shared" si="39"/>
        <v/>
      </c>
      <c r="AB37" s="180" t="str">
        <f t="shared" si="39"/>
        <v/>
      </c>
      <c r="AC37" s="180" t="str">
        <f t="shared" si="39"/>
        <v/>
      </c>
      <c r="AD37" s="180" t="str">
        <f t="shared" si="39"/>
        <v/>
      </c>
      <c r="AE37" s="180" t="str">
        <f t="shared" si="39"/>
        <v/>
      </c>
      <c r="AF37" s="180" t="str">
        <f t="shared" si="39"/>
        <v/>
      </c>
      <c r="AG37" s="180" t="str">
        <f t="shared" si="39"/>
        <v/>
      </c>
      <c r="AH37" s="180" t="str">
        <f t="shared" si="39"/>
        <v/>
      </c>
    </row>
    <row r="38" ht="12.75" customHeight="1">
      <c r="A38" s="168">
        <f>Registrace!A38</f>
        <v>35</v>
      </c>
      <c r="B38" s="169" t="str">
        <f>Registrace!B38</f>
        <v/>
      </c>
      <c r="C38" s="169" t="str">
        <f>Registrace!C38</f>
        <v/>
      </c>
      <c r="D38" s="170" t="str">
        <f>Registrace!D38</f>
        <v/>
      </c>
      <c r="E38" s="171" t="str">
        <f>Registrace!G38</f>
        <v/>
      </c>
      <c r="F38" s="171" t="str">
        <f>Registrace!H38</f>
        <v/>
      </c>
      <c r="G38" s="171" t="str">
        <f>Registrace!I38</f>
        <v/>
      </c>
      <c r="H38" s="171" t="str">
        <f>Registrace!J38</f>
        <v/>
      </c>
      <c r="I38" s="172" t="str">
        <f>Registrace!K38</f>
        <v/>
      </c>
      <c r="J38" s="173" t="str">
        <f>Registrace!L38</f>
        <v/>
      </c>
      <c r="K38" s="173" t="str">
        <f>Registrace!M38</f>
        <v/>
      </c>
      <c r="L38" s="174" t="str">
        <f>IF(ISNUMBER(Registrace!N38),Registrace!N38,"")</f>
        <v/>
      </c>
      <c r="M38" s="174" t="str">
        <f>IF(ISNUMBER(Registrace!O38),Registrace!O38,"")</f>
        <v/>
      </c>
      <c r="N38" s="172" t="str">
        <f>IF(ISNUMBER(Registrace!P38),Registrace!P38,"")</f>
        <v/>
      </c>
      <c r="O38" s="172" t="str">
        <f>IF(ISNUMBER(Registrace!Q38),Registrace!Q38,"")</f>
        <v/>
      </c>
      <c r="P38" s="172" t="str">
        <f>IF(ISNUMBER(Registrace!R38),Registrace!R38,"")</f>
        <v/>
      </c>
      <c r="Q38" s="175" t="str">
        <f>Registrace!S38</f>
        <v/>
      </c>
      <c r="R38" s="116" t="str">
        <f t="shared" si="2"/>
        <v/>
      </c>
      <c r="S38" s="116" t="str">
        <f t="shared" si="3"/>
        <v/>
      </c>
      <c r="T38" s="176" t="str">
        <f t="shared" si="4"/>
        <v/>
      </c>
      <c r="U38" s="177" t="str">
        <f t="shared" si="5"/>
        <v/>
      </c>
      <c r="V38" s="178" t="str">
        <f t="shared" si="6"/>
        <v/>
      </c>
      <c r="W38" s="179" t="str">
        <f t="shared" ref="W38:AH38" si="40">IF($H38=W$3,$T38,"")</f>
        <v/>
      </c>
      <c r="X38" s="176" t="str">
        <f t="shared" si="40"/>
        <v/>
      </c>
      <c r="Y38" s="180" t="str">
        <f t="shared" si="40"/>
        <v/>
      </c>
      <c r="Z38" s="180" t="str">
        <f t="shared" si="40"/>
        <v/>
      </c>
      <c r="AA38" s="180" t="str">
        <f t="shared" si="40"/>
        <v/>
      </c>
      <c r="AB38" s="180" t="str">
        <f t="shared" si="40"/>
        <v/>
      </c>
      <c r="AC38" s="180" t="str">
        <f t="shared" si="40"/>
        <v/>
      </c>
      <c r="AD38" s="180" t="str">
        <f t="shared" si="40"/>
        <v/>
      </c>
      <c r="AE38" s="180" t="str">
        <f t="shared" si="40"/>
        <v/>
      </c>
      <c r="AF38" s="180" t="str">
        <f t="shared" si="40"/>
        <v/>
      </c>
      <c r="AG38" s="180" t="str">
        <f t="shared" si="40"/>
        <v/>
      </c>
      <c r="AH38" s="180" t="str">
        <f t="shared" si="40"/>
        <v/>
      </c>
    </row>
    <row r="39" ht="12.75" customHeight="1">
      <c r="A39" s="168">
        <f>Registrace!A39</f>
        <v>36</v>
      </c>
      <c r="B39" s="169" t="str">
        <f>Registrace!B39</f>
        <v/>
      </c>
      <c r="C39" s="169" t="str">
        <f>Registrace!C39</f>
        <v/>
      </c>
      <c r="D39" s="170" t="str">
        <f>Registrace!D39</f>
        <v/>
      </c>
      <c r="E39" s="171" t="str">
        <f>Registrace!G39</f>
        <v/>
      </c>
      <c r="F39" s="171" t="str">
        <f>Registrace!H39</f>
        <v/>
      </c>
      <c r="G39" s="171" t="str">
        <f>Registrace!I39</f>
        <v/>
      </c>
      <c r="H39" s="171" t="str">
        <f>Registrace!J39</f>
        <v/>
      </c>
      <c r="I39" s="172" t="str">
        <f>Registrace!K39</f>
        <v/>
      </c>
      <c r="J39" s="173" t="str">
        <f>Registrace!L39</f>
        <v/>
      </c>
      <c r="K39" s="173" t="str">
        <f>Registrace!M39</f>
        <v/>
      </c>
      <c r="L39" s="174" t="str">
        <f>IF(ISNUMBER(Registrace!N39),Registrace!N39,"")</f>
        <v/>
      </c>
      <c r="M39" s="174" t="str">
        <f>IF(ISNUMBER(Registrace!O39),Registrace!O39,"")</f>
        <v/>
      </c>
      <c r="N39" s="172" t="str">
        <f>IF(ISNUMBER(Registrace!P39),Registrace!P39,"")</f>
        <v/>
      </c>
      <c r="O39" s="172" t="str">
        <f>IF(ISNUMBER(Registrace!Q39),Registrace!Q39,"")</f>
        <v/>
      </c>
      <c r="P39" s="172" t="str">
        <f>IF(ISNUMBER(Registrace!R39),Registrace!R39,"")</f>
        <v/>
      </c>
      <c r="Q39" s="175" t="str">
        <f>Registrace!S39</f>
        <v/>
      </c>
      <c r="R39" s="116" t="str">
        <f t="shared" si="2"/>
        <v/>
      </c>
      <c r="S39" s="116" t="str">
        <f t="shared" si="3"/>
        <v/>
      </c>
      <c r="T39" s="176" t="str">
        <f t="shared" si="4"/>
        <v/>
      </c>
      <c r="U39" s="177" t="str">
        <f t="shared" si="5"/>
        <v/>
      </c>
      <c r="V39" s="178" t="str">
        <f t="shared" si="6"/>
        <v/>
      </c>
      <c r="W39" s="179" t="str">
        <f t="shared" ref="W39:AH39" si="41">IF($H39=W$3,$T39,"")</f>
        <v/>
      </c>
      <c r="X39" s="180" t="str">
        <f t="shared" si="41"/>
        <v/>
      </c>
      <c r="Y39" s="180" t="str">
        <f t="shared" si="41"/>
        <v/>
      </c>
      <c r="Z39" s="176" t="str">
        <f t="shared" si="41"/>
        <v/>
      </c>
      <c r="AA39" s="180" t="str">
        <f t="shared" si="41"/>
        <v/>
      </c>
      <c r="AB39" s="180" t="str">
        <f t="shared" si="41"/>
        <v/>
      </c>
      <c r="AC39" s="180" t="str">
        <f t="shared" si="41"/>
        <v/>
      </c>
      <c r="AD39" s="176" t="str">
        <f t="shared" si="41"/>
        <v/>
      </c>
      <c r="AE39" s="180" t="str">
        <f t="shared" si="41"/>
        <v/>
      </c>
      <c r="AF39" s="180" t="str">
        <f t="shared" si="41"/>
        <v/>
      </c>
      <c r="AG39" s="180" t="str">
        <f t="shared" si="41"/>
        <v/>
      </c>
      <c r="AH39" s="180" t="str">
        <f t="shared" si="41"/>
        <v/>
      </c>
    </row>
    <row r="40" ht="12.75" customHeight="1">
      <c r="A40" s="168">
        <f>Registrace!A40</f>
        <v>37</v>
      </c>
      <c r="B40" s="169" t="str">
        <f>Registrace!B40</f>
        <v/>
      </c>
      <c r="C40" s="169" t="str">
        <f>Registrace!C40</f>
        <v/>
      </c>
      <c r="D40" s="170" t="str">
        <f>Registrace!D40</f>
        <v/>
      </c>
      <c r="E40" s="171" t="str">
        <f>Registrace!G40</f>
        <v/>
      </c>
      <c r="F40" s="171" t="str">
        <f>Registrace!H40</f>
        <v/>
      </c>
      <c r="G40" s="171" t="str">
        <f>Registrace!I40</f>
        <v/>
      </c>
      <c r="H40" s="171" t="str">
        <f>Registrace!J40</f>
        <v/>
      </c>
      <c r="I40" s="175" t="str">
        <f>Registrace!K40</f>
        <v/>
      </c>
      <c r="J40" s="173" t="str">
        <f>Registrace!L40</f>
        <v/>
      </c>
      <c r="K40" s="173" t="str">
        <f>Registrace!M40</f>
        <v/>
      </c>
      <c r="L40" s="174" t="str">
        <f>IF(ISNUMBER(Registrace!N40),Registrace!N40,"")</f>
        <v/>
      </c>
      <c r="M40" s="174" t="str">
        <f>IF(ISNUMBER(Registrace!O40),Registrace!O40,"")</f>
        <v/>
      </c>
      <c r="N40" s="172" t="str">
        <f>IF(ISNUMBER(Registrace!P40),Registrace!P40,"")</f>
        <v/>
      </c>
      <c r="O40" s="172" t="str">
        <f>IF(ISNUMBER(Registrace!Q40),Registrace!Q40,"")</f>
        <v/>
      </c>
      <c r="P40" s="172" t="str">
        <f>IF(ISNUMBER(Registrace!R40),Registrace!R40,"")</f>
        <v/>
      </c>
      <c r="Q40" s="175" t="str">
        <f>Registrace!S40</f>
        <v/>
      </c>
      <c r="R40" s="116" t="str">
        <f t="shared" si="2"/>
        <v/>
      </c>
      <c r="S40" s="116" t="str">
        <f t="shared" si="3"/>
        <v/>
      </c>
      <c r="T40" s="176" t="str">
        <f t="shared" si="4"/>
        <v/>
      </c>
      <c r="U40" s="177" t="str">
        <f t="shared" si="5"/>
        <v/>
      </c>
      <c r="V40" s="178" t="str">
        <f t="shared" si="6"/>
        <v/>
      </c>
      <c r="W40" s="179" t="str">
        <f t="shared" ref="W40:AH40" si="42">IF($H40=W$3,$T40,"")</f>
        <v/>
      </c>
      <c r="X40" s="180" t="str">
        <f t="shared" si="42"/>
        <v/>
      </c>
      <c r="Y40" s="180" t="str">
        <f t="shared" si="42"/>
        <v/>
      </c>
      <c r="Z40" s="180" t="str">
        <f t="shared" si="42"/>
        <v/>
      </c>
      <c r="AA40" s="180" t="str">
        <f t="shared" si="42"/>
        <v/>
      </c>
      <c r="AB40" s="176" t="str">
        <f t="shared" si="42"/>
        <v/>
      </c>
      <c r="AC40" s="180" t="str">
        <f t="shared" si="42"/>
        <v/>
      </c>
      <c r="AD40" s="180" t="str">
        <f t="shared" si="42"/>
        <v/>
      </c>
      <c r="AE40" s="180" t="str">
        <f t="shared" si="42"/>
        <v/>
      </c>
      <c r="AF40" s="180" t="str">
        <f t="shared" si="42"/>
        <v/>
      </c>
      <c r="AG40" s="180" t="str">
        <f t="shared" si="42"/>
        <v/>
      </c>
      <c r="AH40" s="180" t="str">
        <f t="shared" si="42"/>
        <v/>
      </c>
    </row>
    <row r="41" ht="12.75" customHeight="1">
      <c r="A41" s="168">
        <f>Registrace!A41</f>
        <v>38</v>
      </c>
      <c r="B41" s="169" t="str">
        <f>Registrace!B41</f>
        <v/>
      </c>
      <c r="C41" s="169" t="str">
        <f>Registrace!C41</f>
        <v/>
      </c>
      <c r="D41" s="170" t="str">
        <f>Registrace!D41</f>
        <v/>
      </c>
      <c r="E41" s="171" t="str">
        <f>Registrace!G41</f>
        <v/>
      </c>
      <c r="F41" s="171" t="str">
        <f>Registrace!H41</f>
        <v/>
      </c>
      <c r="G41" s="171" t="str">
        <f>Registrace!I41</f>
        <v/>
      </c>
      <c r="H41" s="171" t="str">
        <f>Registrace!J41</f>
        <v/>
      </c>
      <c r="I41" s="175" t="str">
        <f>Registrace!K41</f>
        <v/>
      </c>
      <c r="J41" s="173" t="str">
        <f>Registrace!L41</f>
        <v/>
      </c>
      <c r="K41" s="173" t="str">
        <f>Registrace!M41</f>
        <v/>
      </c>
      <c r="L41" s="174" t="str">
        <f>IF(ISNUMBER(Registrace!N41),Registrace!N41,"")</f>
        <v/>
      </c>
      <c r="M41" s="174" t="str">
        <f>IF(ISNUMBER(Registrace!O41),Registrace!O41,"")</f>
        <v/>
      </c>
      <c r="N41" s="172" t="str">
        <f>IF(ISNUMBER(Registrace!P41),Registrace!P41,"")</f>
        <v/>
      </c>
      <c r="O41" s="172" t="str">
        <f>IF(ISNUMBER(Registrace!Q41),Registrace!Q41,"")</f>
        <v/>
      </c>
      <c r="P41" s="172" t="str">
        <f>IF(ISNUMBER(Registrace!R41),Registrace!R41,"")</f>
        <v/>
      </c>
      <c r="Q41" s="175" t="str">
        <f>Registrace!S41</f>
        <v/>
      </c>
      <c r="R41" s="116" t="str">
        <f t="shared" si="2"/>
        <v/>
      </c>
      <c r="S41" s="116" t="str">
        <f t="shared" si="3"/>
        <v/>
      </c>
      <c r="T41" s="176" t="str">
        <f t="shared" si="4"/>
        <v/>
      </c>
      <c r="U41" s="177" t="str">
        <f t="shared" si="5"/>
        <v/>
      </c>
      <c r="V41" s="178" t="str">
        <f t="shared" si="6"/>
        <v/>
      </c>
      <c r="W41" s="179" t="str">
        <f t="shared" ref="W41:AH41" si="43">IF($H41=W$3,$T41,"")</f>
        <v/>
      </c>
      <c r="X41" s="180" t="str">
        <f t="shared" si="43"/>
        <v/>
      </c>
      <c r="Y41" s="180" t="str">
        <f t="shared" si="43"/>
        <v/>
      </c>
      <c r="Z41" s="180" t="str">
        <f t="shared" si="43"/>
        <v/>
      </c>
      <c r="AA41" s="180" t="str">
        <f t="shared" si="43"/>
        <v/>
      </c>
      <c r="AB41" s="180" t="str">
        <f t="shared" si="43"/>
        <v/>
      </c>
      <c r="AC41" s="180" t="str">
        <f t="shared" si="43"/>
        <v/>
      </c>
      <c r="AD41" s="176" t="str">
        <f t="shared" si="43"/>
        <v/>
      </c>
      <c r="AE41" s="180" t="str">
        <f t="shared" si="43"/>
        <v/>
      </c>
      <c r="AF41" s="180" t="str">
        <f t="shared" si="43"/>
        <v/>
      </c>
      <c r="AG41" s="180" t="str">
        <f t="shared" si="43"/>
        <v/>
      </c>
      <c r="AH41" s="180" t="str">
        <f t="shared" si="43"/>
        <v/>
      </c>
    </row>
    <row r="42" ht="12.75" customHeight="1">
      <c r="A42" s="168">
        <f>Registrace!A42</f>
        <v>39</v>
      </c>
      <c r="B42" s="169" t="str">
        <f>Registrace!B42</f>
        <v/>
      </c>
      <c r="C42" s="169" t="str">
        <f>Registrace!C42</f>
        <v/>
      </c>
      <c r="D42" s="170" t="str">
        <f>Registrace!D42</f>
        <v/>
      </c>
      <c r="E42" s="171" t="str">
        <f>Registrace!G42</f>
        <v/>
      </c>
      <c r="F42" s="171" t="str">
        <f>Registrace!H42</f>
        <v/>
      </c>
      <c r="G42" s="171" t="str">
        <f>Registrace!I42</f>
        <v/>
      </c>
      <c r="H42" s="171" t="str">
        <f>Registrace!J42</f>
        <v/>
      </c>
      <c r="I42" s="175" t="str">
        <f>Registrace!K42</f>
        <v/>
      </c>
      <c r="J42" s="173" t="str">
        <f>Registrace!L42</f>
        <v/>
      </c>
      <c r="K42" s="173" t="str">
        <f>Registrace!M42</f>
        <v/>
      </c>
      <c r="L42" s="174" t="str">
        <f>IF(ISNUMBER(Registrace!N42),Registrace!N42,"")</f>
        <v/>
      </c>
      <c r="M42" s="174" t="str">
        <f>IF(ISNUMBER(Registrace!O42),Registrace!O42,"")</f>
        <v/>
      </c>
      <c r="N42" s="172" t="str">
        <f>IF(ISNUMBER(Registrace!P42),Registrace!P42,"")</f>
        <v/>
      </c>
      <c r="O42" s="172" t="str">
        <f>IF(ISNUMBER(Registrace!Q42),Registrace!Q42,"")</f>
        <v/>
      </c>
      <c r="P42" s="172" t="str">
        <f>IF(ISNUMBER(Registrace!R42),Registrace!R42,"")</f>
        <v/>
      </c>
      <c r="Q42" s="175" t="str">
        <f>Registrace!S42</f>
        <v/>
      </c>
      <c r="R42" s="116" t="str">
        <f t="shared" si="2"/>
        <v/>
      </c>
      <c r="S42" s="116" t="str">
        <f t="shared" si="3"/>
        <v/>
      </c>
      <c r="T42" s="176" t="str">
        <f t="shared" si="4"/>
        <v/>
      </c>
      <c r="U42" s="177" t="str">
        <f t="shared" si="5"/>
        <v/>
      </c>
      <c r="V42" s="178" t="str">
        <f t="shared" si="6"/>
        <v/>
      </c>
      <c r="W42" s="179" t="str">
        <f t="shared" ref="W42:AH42" si="44">IF($H42=W$3,$T42,"")</f>
        <v/>
      </c>
      <c r="X42" s="180" t="str">
        <f t="shared" si="44"/>
        <v/>
      </c>
      <c r="Y42" s="180" t="str">
        <f t="shared" si="44"/>
        <v/>
      </c>
      <c r="Z42" s="176" t="str">
        <f t="shared" si="44"/>
        <v/>
      </c>
      <c r="AA42" s="180" t="str">
        <f t="shared" si="44"/>
        <v/>
      </c>
      <c r="AB42" s="180" t="str">
        <f t="shared" si="44"/>
        <v/>
      </c>
      <c r="AC42" s="180" t="str">
        <f t="shared" si="44"/>
        <v/>
      </c>
      <c r="AD42" s="180" t="str">
        <f t="shared" si="44"/>
        <v/>
      </c>
      <c r="AE42" s="180" t="str">
        <f t="shared" si="44"/>
        <v/>
      </c>
      <c r="AF42" s="180" t="str">
        <f t="shared" si="44"/>
        <v/>
      </c>
      <c r="AG42" s="180" t="str">
        <f t="shared" si="44"/>
        <v/>
      </c>
      <c r="AH42" s="180" t="str">
        <f t="shared" si="44"/>
        <v/>
      </c>
    </row>
    <row r="43" ht="12.75" customHeight="1">
      <c r="A43" s="168">
        <f>Registrace!A43</f>
        <v>40</v>
      </c>
      <c r="B43" s="169" t="str">
        <f>Registrace!B43</f>
        <v/>
      </c>
      <c r="C43" s="169" t="str">
        <f>Registrace!C43</f>
        <v/>
      </c>
      <c r="D43" s="170" t="str">
        <f>Registrace!D43</f>
        <v/>
      </c>
      <c r="E43" s="171" t="str">
        <f>Registrace!G43</f>
        <v/>
      </c>
      <c r="F43" s="171" t="str">
        <f>Registrace!H43</f>
        <v/>
      </c>
      <c r="G43" s="171" t="str">
        <f>Registrace!I43</f>
        <v/>
      </c>
      <c r="H43" s="171" t="str">
        <f>Registrace!J43</f>
        <v/>
      </c>
      <c r="I43" s="175" t="str">
        <f>Registrace!K43</f>
        <v/>
      </c>
      <c r="J43" s="173" t="str">
        <f>Registrace!L43</f>
        <v/>
      </c>
      <c r="K43" s="173" t="str">
        <f>Registrace!M43</f>
        <v/>
      </c>
      <c r="L43" s="174" t="str">
        <f>IF(ISNUMBER(Registrace!N43),Registrace!N43,"")</f>
        <v/>
      </c>
      <c r="M43" s="174" t="str">
        <f>IF(ISNUMBER(Registrace!O43),Registrace!O43,"")</f>
        <v/>
      </c>
      <c r="N43" s="172" t="str">
        <f>IF(ISNUMBER(Registrace!P43),Registrace!P43,"")</f>
        <v/>
      </c>
      <c r="O43" s="172" t="str">
        <f>IF(ISNUMBER(Registrace!Q43),Registrace!Q43,"")</f>
        <v/>
      </c>
      <c r="P43" s="172" t="str">
        <f>IF(ISNUMBER(Registrace!R43),Registrace!R43,"")</f>
        <v/>
      </c>
      <c r="Q43" s="175" t="str">
        <f>Registrace!S43</f>
        <v/>
      </c>
      <c r="R43" s="116" t="str">
        <f t="shared" si="2"/>
        <v/>
      </c>
      <c r="S43" s="116" t="str">
        <f t="shared" si="3"/>
        <v/>
      </c>
      <c r="T43" s="176" t="str">
        <f t="shared" si="4"/>
        <v/>
      </c>
      <c r="U43" s="177" t="str">
        <f t="shared" si="5"/>
        <v/>
      </c>
      <c r="V43" s="178" t="str">
        <f t="shared" si="6"/>
        <v/>
      </c>
      <c r="W43" s="179" t="str">
        <f t="shared" ref="W43:AH43" si="45">IF($H43=W$3,$T43,"")</f>
        <v/>
      </c>
      <c r="X43" s="180" t="str">
        <f t="shared" si="45"/>
        <v/>
      </c>
      <c r="Y43" s="180" t="str">
        <f t="shared" si="45"/>
        <v/>
      </c>
      <c r="Z43" s="180" t="str">
        <f t="shared" si="45"/>
        <v/>
      </c>
      <c r="AA43" s="180" t="str">
        <f t="shared" si="45"/>
        <v/>
      </c>
      <c r="AB43" s="176" t="str">
        <f t="shared" si="45"/>
        <v/>
      </c>
      <c r="AC43" s="180" t="str">
        <f t="shared" si="45"/>
        <v/>
      </c>
      <c r="AD43" s="180" t="str">
        <f t="shared" si="45"/>
        <v/>
      </c>
      <c r="AE43" s="180" t="str">
        <f t="shared" si="45"/>
        <v/>
      </c>
      <c r="AF43" s="180" t="str">
        <f t="shared" si="45"/>
        <v/>
      </c>
      <c r="AG43" s="180" t="str">
        <f t="shared" si="45"/>
        <v/>
      </c>
      <c r="AH43" s="180" t="str">
        <f t="shared" si="45"/>
        <v/>
      </c>
    </row>
    <row r="44" ht="12.75" customHeight="1">
      <c r="A44" s="168">
        <f>Registrace!A44</f>
        <v>41</v>
      </c>
      <c r="B44" s="169" t="str">
        <f>Registrace!B44</f>
        <v/>
      </c>
      <c r="C44" s="169" t="str">
        <f>Registrace!C44</f>
        <v/>
      </c>
      <c r="D44" s="170" t="str">
        <f>Registrace!D44</f>
        <v/>
      </c>
      <c r="E44" s="171" t="str">
        <f>Registrace!G44</f>
        <v/>
      </c>
      <c r="F44" s="171" t="str">
        <f>Registrace!H44</f>
        <v/>
      </c>
      <c r="G44" s="171" t="str">
        <f>Registrace!I44</f>
        <v/>
      </c>
      <c r="H44" s="171" t="str">
        <f>Registrace!J44</f>
        <v/>
      </c>
      <c r="I44" s="172" t="str">
        <f>Registrace!K44</f>
        <v/>
      </c>
      <c r="J44" s="173" t="str">
        <f>Registrace!L44</f>
        <v/>
      </c>
      <c r="K44" s="173" t="str">
        <f>Registrace!M44</f>
        <v/>
      </c>
      <c r="L44" s="174" t="str">
        <f>IF(ISNUMBER(Registrace!N44),Registrace!N44,"")</f>
        <v/>
      </c>
      <c r="M44" s="174" t="str">
        <f>IF(ISNUMBER(Registrace!O44),Registrace!O44,"")</f>
        <v/>
      </c>
      <c r="N44" s="172" t="str">
        <f>IF(ISNUMBER(Registrace!P44),Registrace!P44,"")</f>
        <v/>
      </c>
      <c r="O44" s="172" t="str">
        <f>IF(ISNUMBER(Registrace!Q44),Registrace!Q44,"")</f>
        <v/>
      </c>
      <c r="P44" s="172" t="str">
        <f>IF(ISNUMBER(Registrace!R44),Registrace!R44,"")</f>
        <v/>
      </c>
      <c r="Q44" s="175" t="str">
        <f>Registrace!S44</f>
        <v/>
      </c>
      <c r="R44" s="116" t="str">
        <f t="shared" si="2"/>
        <v/>
      </c>
      <c r="S44" s="116" t="str">
        <f t="shared" si="3"/>
        <v/>
      </c>
      <c r="T44" s="176" t="str">
        <f t="shared" si="4"/>
        <v/>
      </c>
      <c r="U44" s="177" t="str">
        <f t="shared" si="5"/>
        <v/>
      </c>
      <c r="V44" s="181" t="str">
        <f t="shared" ref="V44:V63" si="47">T44</f>
        <v/>
      </c>
      <c r="W44" s="176" t="str">
        <f t="shared" ref="W44:AH44" si="46">IF($H44=W$3,$T44,"")</f>
        <v/>
      </c>
      <c r="X44" s="176" t="str">
        <f t="shared" si="46"/>
        <v/>
      </c>
      <c r="Y44" s="180" t="str">
        <f t="shared" si="46"/>
        <v/>
      </c>
      <c r="Z44" s="180" t="str">
        <f t="shared" si="46"/>
        <v/>
      </c>
      <c r="AA44" s="180" t="str">
        <f t="shared" si="46"/>
        <v/>
      </c>
      <c r="AB44" s="180" t="str">
        <f t="shared" si="46"/>
        <v/>
      </c>
      <c r="AC44" s="180" t="str">
        <f t="shared" si="46"/>
        <v/>
      </c>
      <c r="AD44" s="180" t="str">
        <f t="shared" si="46"/>
        <v/>
      </c>
      <c r="AE44" s="180" t="str">
        <f t="shared" si="46"/>
        <v/>
      </c>
      <c r="AF44" s="180" t="str">
        <f t="shared" si="46"/>
        <v/>
      </c>
      <c r="AG44" s="180" t="str">
        <f t="shared" si="46"/>
        <v/>
      </c>
      <c r="AH44" s="180" t="str">
        <f t="shared" si="46"/>
        <v/>
      </c>
    </row>
    <row r="45" ht="12.75" customHeight="1">
      <c r="A45" s="168">
        <f>Registrace!A45</f>
        <v>42</v>
      </c>
      <c r="B45" s="169" t="str">
        <f>Registrace!B45</f>
        <v/>
      </c>
      <c r="C45" s="169" t="str">
        <f>Registrace!C45</f>
        <v/>
      </c>
      <c r="D45" s="170" t="str">
        <f>Registrace!D45</f>
        <v/>
      </c>
      <c r="E45" s="171" t="str">
        <f>Registrace!G45</f>
        <v/>
      </c>
      <c r="F45" s="171" t="str">
        <f>Registrace!H45</f>
        <v/>
      </c>
      <c r="G45" s="171" t="str">
        <f>Registrace!I45</f>
        <v/>
      </c>
      <c r="H45" s="171" t="str">
        <f>Registrace!J45</f>
        <v/>
      </c>
      <c r="I45" s="172" t="str">
        <f>Registrace!K45</f>
        <v/>
      </c>
      <c r="J45" s="173" t="str">
        <f>Registrace!L45</f>
        <v/>
      </c>
      <c r="K45" s="173" t="str">
        <f>Registrace!M45</f>
        <v/>
      </c>
      <c r="L45" s="174" t="str">
        <f>IF(ISNUMBER(Registrace!N45),Registrace!N45,"")</f>
        <v/>
      </c>
      <c r="M45" s="174" t="str">
        <f>IF(ISNUMBER(Registrace!O45),Registrace!O45,"")</f>
        <v/>
      </c>
      <c r="N45" s="172" t="str">
        <f>IF(ISNUMBER(Registrace!P45),Registrace!P45,"")</f>
        <v/>
      </c>
      <c r="O45" s="172" t="str">
        <f>IF(ISNUMBER(Registrace!Q45),Registrace!Q45,"")</f>
        <v/>
      </c>
      <c r="P45" s="172" t="str">
        <f>IF(ISNUMBER(Registrace!R45),Registrace!R45,"")</f>
        <v/>
      </c>
      <c r="Q45" s="175" t="str">
        <f>Registrace!S45</f>
        <v/>
      </c>
      <c r="R45" s="116" t="str">
        <f t="shared" si="2"/>
        <v/>
      </c>
      <c r="S45" s="116" t="str">
        <f t="shared" si="3"/>
        <v/>
      </c>
      <c r="T45" s="176" t="str">
        <f t="shared" si="4"/>
        <v/>
      </c>
      <c r="U45" s="177" t="str">
        <f t="shared" si="5"/>
        <v/>
      </c>
      <c r="V45" s="181" t="str">
        <f t="shared" si="47"/>
        <v/>
      </c>
      <c r="W45" s="176" t="str">
        <f t="shared" ref="W45:AH45" si="48">IF($H45=W$3,$T45,"")</f>
        <v/>
      </c>
      <c r="X45" s="180" t="str">
        <f t="shared" si="48"/>
        <v/>
      </c>
      <c r="Y45" s="180" t="str">
        <f t="shared" si="48"/>
        <v/>
      </c>
      <c r="Z45" s="180" t="str">
        <f t="shared" si="48"/>
        <v/>
      </c>
      <c r="AA45" s="180" t="str">
        <f t="shared" si="48"/>
        <v/>
      </c>
      <c r="AB45" s="176" t="str">
        <f t="shared" si="48"/>
        <v/>
      </c>
      <c r="AC45" s="180" t="str">
        <f t="shared" si="48"/>
        <v/>
      </c>
      <c r="AD45" s="180" t="str">
        <f t="shared" si="48"/>
        <v/>
      </c>
      <c r="AE45" s="180" t="str">
        <f t="shared" si="48"/>
        <v/>
      </c>
      <c r="AF45" s="180" t="str">
        <f t="shared" si="48"/>
        <v/>
      </c>
      <c r="AG45" s="180" t="str">
        <f t="shared" si="48"/>
        <v/>
      </c>
      <c r="AH45" s="180" t="str">
        <f t="shared" si="48"/>
        <v/>
      </c>
    </row>
    <row r="46" ht="12.75" customHeight="1">
      <c r="A46" s="168">
        <f>Registrace!A46</f>
        <v>43</v>
      </c>
      <c r="B46" s="169" t="str">
        <f>Registrace!B46</f>
        <v/>
      </c>
      <c r="C46" s="169" t="str">
        <f>Registrace!C46</f>
        <v/>
      </c>
      <c r="D46" s="170" t="str">
        <f>Registrace!D46</f>
        <v/>
      </c>
      <c r="E46" s="171" t="str">
        <f>Registrace!G46</f>
        <v/>
      </c>
      <c r="F46" s="171" t="str">
        <f>Registrace!H46</f>
        <v/>
      </c>
      <c r="G46" s="171" t="str">
        <f>Registrace!I46</f>
        <v/>
      </c>
      <c r="H46" s="171" t="str">
        <f>Registrace!J46</f>
        <v/>
      </c>
      <c r="I46" s="172" t="str">
        <f>Registrace!K46</f>
        <v/>
      </c>
      <c r="J46" s="173" t="str">
        <f>Registrace!L46</f>
        <v/>
      </c>
      <c r="K46" s="173" t="str">
        <f>Registrace!M46</f>
        <v/>
      </c>
      <c r="L46" s="174" t="str">
        <f>IF(ISNUMBER(Registrace!N46),Registrace!N46,"")</f>
        <v/>
      </c>
      <c r="M46" s="174" t="str">
        <f>IF(ISNUMBER(Registrace!O46),Registrace!O46,"")</f>
        <v/>
      </c>
      <c r="N46" s="172" t="str">
        <f>IF(ISNUMBER(Registrace!P46),Registrace!P46,"")</f>
        <v/>
      </c>
      <c r="O46" s="172" t="str">
        <f>IF(ISNUMBER(Registrace!Q46),Registrace!Q46,"")</f>
        <v/>
      </c>
      <c r="P46" s="172" t="str">
        <f>IF(ISNUMBER(Registrace!R46),Registrace!R46,"")</f>
        <v/>
      </c>
      <c r="Q46" s="175" t="str">
        <f>Registrace!S46</f>
        <v/>
      </c>
      <c r="R46" s="116" t="str">
        <f t="shared" si="2"/>
        <v/>
      </c>
      <c r="S46" s="116" t="str">
        <f t="shared" si="3"/>
        <v/>
      </c>
      <c r="T46" s="176" t="str">
        <f t="shared" si="4"/>
        <v/>
      </c>
      <c r="U46" s="177" t="str">
        <f t="shared" si="5"/>
        <v/>
      </c>
      <c r="V46" s="181" t="str">
        <f t="shared" si="47"/>
        <v/>
      </c>
      <c r="W46" s="176" t="str">
        <f t="shared" ref="W46:AH46" si="49">IF($H46=W$3,$T46,"")</f>
        <v/>
      </c>
      <c r="X46" s="176" t="str">
        <f t="shared" si="49"/>
        <v/>
      </c>
      <c r="Y46" s="180" t="str">
        <f t="shared" si="49"/>
        <v/>
      </c>
      <c r="Z46" s="180" t="str">
        <f t="shared" si="49"/>
        <v/>
      </c>
      <c r="AA46" s="180" t="str">
        <f t="shared" si="49"/>
        <v/>
      </c>
      <c r="AB46" s="180" t="str">
        <f t="shared" si="49"/>
        <v/>
      </c>
      <c r="AC46" s="180" t="str">
        <f t="shared" si="49"/>
        <v/>
      </c>
      <c r="AD46" s="180" t="str">
        <f t="shared" si="49"/>
        <v/>
      </c>
      <c r="AE46" s="180" t="str">
        <f t="shared" si="49"/>
        <v/>
      </c>
      <c r="AF46" s="180" t="str">
        <f t="shared" si="49"/>
        <v/>
      </c>
      <c r="AG46" s="180" t="str">
        <f t="shared" si="49"/>
        <v/>
      </c>
      <c r="AH46" s="180" t="str">
        <f t="shared" si="49"/>
        <v/>
      </c>
    </row>
    <row r="47" ht="12.75" customHeight="1">
      <c r="A47" s="168">
        <f>Registrace!A47</f>
        <v>44</v>
      </c>
      <c r="B47" s="169" t="str">
        <f>Registrace!B47</f>
        <v/>
      </c>
      <c r="C47" s="169" t="str">
        <f>Registrace!C47</f>
        <v/>
      </c>
      <c r="D47" s="170" t="str">
        <f>Registrace!D47</f>
        <v/>
      </c>
      <c r="E47" s="171" t="str">
        <f>Registrace!G47</f>
        <v/>
      </c>
      <c r="F47" s="171" t="str">
        <f>Registrace!H47</f>
        <v/>
      </c>
      <c r="G47" s="171" t="str">
        <f>Registrace!I47</f>
        <v/>
      </c>
      <c r="H47" s="171" t="str">
        <f>Registrace!J47</f>
        <v/>
      </c>
      <c r="I47" s="172" t="str">
        <f>Registrace!K47</f>
        <v/>
      </c>
      <c r="J47" s="173" t="str">
        <f>Registrace!L47</f>
        <v/>
      </c>
      <c r="K47" s="173" t="str">
        <f>Registrace!M47</f>
        <v/>
      </c>
      <c r="L47" s="174" t="str">
        <f>IF(ISNUMBER(Registrace!N47),Registrace!N47,"")</f>
        <v/>
      </c>
      <c r="M47" s="174" t="str">
        <f>IF(ISNUMBER(Registrace!O47),Registrace!O47,"")</f>
        <v/>
      </c>
      <c r="N47" s="172" t="str">
        <f>IF(ISNUMBER(Registrace!P47),Registrace!P47,"")</f>
        <v/>
      </c>
      <c r="O47" s="172" t="str">
        <f>IF(ISNUMBER(Registrace!Q47),Registrace!Q47,"")</f>
        <v/>
      </c>
      <c r="P47" s="172" t="str">
        <f>IF(ISNUMBER(Registrace!R47),Registrace!R47,"")</f>
        <v/>
      </c>
      <c r="Q47" s="175" t="str">
        <f>Registrace!S47</f>
        <v/>
      </c>
      <c r="R47" s="116" t="str">
        <f t="shared" si="2"/>
        <v/>
      </c>
      <c r="S47" s="116" t="str">
        <f t="shared" si="3"/>
        <v/>
      </c>
      <c r="T47" s="176" t="str">
        <f t="shared" si="4"/>
        <v/>
      </c>
      <c r="U47" s="177" t="str">
        <f t="shared" si="5"/>
        <v/>
      </c>
      <c r="V47" s="181" t="str">
        <f t="shared" si="47"/>
        <v/>
      </c>
      <c r="W47" s="176" t="str">
        <f t="shared" ref="W47:AH47" si="50">IF($H47=W$3,$T47,"")</f>
        <v/>
      </c>
      <c r="X47" s="180" t="str">
        <f t="shared" si="50"/>
        <v/>
      </c>
      <c r="Y47" s="180" t="str">
        <f t="shared" si="50"/>
        <v/>
      </c>
      <c r="Z47" s="180" t="str">
        <f t="shared" si="50"/>
        <v/>
      </c>
      <c r="AA47" s="180" t="str">
        <f t="shared" si="50"/>
        <v/>
      </c>
      <c r="AB47" s="180" t="str">
        <f t="shared" si="50"/>
        <v/>
      </c>
      <c r="AC47" s="180" t="str">
        <f t="shared" si="50"/>
        <v/>
      </c>
      <c r="AD47" s="176" t="str">
        <f t="shared" si="50"/>
        <v/>
      </c>
      <c r="AE47" s="180" t="str">
        <f t="shared" si="50"/>
        <v/>
      </c>
      <c r="AF47" s="180" t="str">
        <f t="shared" si="50"/>
        <v/>
      </c>
      <c r="AG47" s="180" t="str">
        <f t="shared" si="50"/>
        <v/>
      </c>
      <c r="AH47" s="180" t="str">
        <f t="shared" si="50"/>
        <v/>
      </c>
    </row>
    <row r="48" ht="12.75" customHeight="1">
      <c r="A48" s="168">
        <f>Registrace!A48</f>
        <v>45</v>
      </c>
      <c r="B48" s="169" t="str">
        <f>Registrace!B48</f>
        <v/>
      </c>
      <c r="C48" s="169" t="str">
        <f>Registrace!C48</f>
        <v/>
      </c>
      <c r="D48" s="170" t="str">
        <f>Registrace!D48</f>
        <v/>
      </c>
      <c r="E48" s="171" t="str">
        <f>Registrace!G48</f>
        <v/>
      </c>
      <c r="F48" s="171" t="str">
        <f>Registrace!H48</f>
        <v/>
      </c>
      <c r="G48" s="171" t="str">
        <f>Registrace!I48</f>
        <v/>
      </c>
      <c r="H48" s="171" t="str">
        <f>Registrace!J48</f>
        <v/>
      </c>
      <c r="I48" s="172" t="str">
        <f>Registrace!K48</f>
        <v/>
      </c>
      <c r="J48" s="173" t="str">
        <f>Registrace!L48</f>
        <v/>
      </c>
      <c r="K48" s="173" t="str">
        <f>Registrace!M48</f>
        <v/>
      </c>
      <c r="L48" s="174" t="str">
        <f>IF(ISNUMBER(Registrace!N48),Registrace!N48,"")</f>
        <v/>
      </c>
      <c r="M48" s="174" t="str">
        <f>IF(ISNUMBER(Registrace!O48),Registrace!O48,"")</f>
        <v/>
      </c>
      <c r="N48" s="172" t="str">
        <f>IF(ISNUMBER(Registrace!P48),Registrace!P48,"")</f>
        <v/>
      </c>
      <c r="O48" s="172" t="str">
        <f>IF(ISNUMBER(Registrace!Q48),Registrace!Q48,"")</f>
        <v/>
      </c>
      <c r="P48" s="172" t="str">
        <f>IF(ISNUMBER(Registrace!R48),Registrace!R48,"")</f>
        <v/>
      </c>
      <c r="Q48" s="175" t="str">
        <f>Registrace!S48</f>
        <v/>
      </c>
      <c r="R48" s="116" t="str">
        <f t="shared" si="2"/>
        <v/>
      </c>
      <c r="S48" s="116" t="str">
        <f t="shared" si="3"/>
        <v/>
      </c>
      <c r="T48" s="176" t="str">
        <f t="shared" si="4"/>
        <v/>
      </c>
      <c r="U48" s="177" t="str">
        <f t="shared" si="5"/>
        <v/>
      </c>
      <c r="V48" s="181" t="str">
        <f t="shared" si="47"/>
        <v/>
      </c>
      <c r="W48" s="176" t="str">
        <f t="shared" ref="W48:AH48" si="51">IF($H48=W$3,$T48,"")</f>
        <v/>
      </c>
      <c r="X48" s="180" t="str">
        <f t="shared" si="51"/>
        <v/>
      </c>
      <c r="Y48" s="180" t="str">
        <f t="shared" si="51"/>
        <v/>
      </c>
      <c r="Z48" s="180" t="str">
        <f t="shared" si="51"/>
        <v/>
      </c>
      <c r="AA48" s="180" t="str">
        <f t="shared" si="51"/>
        <v/>
      </c>
      <c r="AB48" s="180" t="str">
        <f t="shared" si="51"/>
        <v/>
      </c>
      <c r="AC48" s="180" t="str">
        <f t="shared" si="51"/>
        <v/>
      </c>
      <c r="AD48" s="180" t="str">
        <f t="shared" si="51"/>
        <v/>
      </c>
      <c r="AE48" s="180" t="str">
        <f t="shared" si="51"/>
        <v/>
      </c>
      <c r="AF48" s="180" t="str">
        <f t="shared" si="51"/>
        <v/>
      </c>
      <c r="AG48" s="180" t="str">
        <f t="shared" si="51"/>
        <v/>
      </c>
      <c r="AH48" s="180" t="str">
        <f t="shared" si="51"/>
        <v/>
      </c>
    </row>
    <row r="49" ht="12.75" customHeight="1">
      <c r="A49" s="168">
        <f>Registrace!A49</f>
        <v>46</v>
      </c>
      <c r="B49" s="169" t="str">
        <f>Registrace!B49</f>
        <v/>
      </c>
      <c r="C49" s="169" t="str">
        <f>Registrace!C49</f>
        <v/>
      </c>
      <c r="D49" s="170" t="str">
        <f>Registrace!D49</f>
        <v/>
      </c>
      <c r="E49" s="171" t="str">
        <f>Registrace!G49</f>
        <v/>
      </c>
      <c r="F49" s="171" t="str">
        <f>Registrace!H49</f>
        <v/>
      </c>
      <c r="G49" s="171" t="str">
        <f>Registrace!I49</f>
        <v/>
      </c>
      <c r="H49" s="171" t="str">
        <f>Registrace!J49</f>
        <v/>
      </c>
      <c r="I49" s="172" t="str">
        <f>Registrace!K49</f>
        <v/>
      </c>
      <c r="J49" s="173" t="str">
        <f>Registrace!L49</f>
        <v/>
      </c>
      <c r="K49" s="173" t="str">
        <f>Registrace!M49</f>
        <v/>
      </c>
      <c r="L49" s="174" t="str">
        <f>IF(ISNUMBER(Registrace!N49),Registrace!N49,"")</f>
        <v/>
      </c>
      <c r="M49" s="174" t="str">
        <f>IF(ISNUMBER(Registrace!O49),Registrace!O49,"")</f>
        <v/>
      </c>
      <c r="N49" s="172" t="str">
        <f>IF(ISNUMBER(Registrace!P49),Registrace!P49,"")</f>
        <v/>
      </c>
      <c r="O49" s="172" t="str">
        <f>IF(ISNUMBER(Registrace!Q49),Registrace!Q49,"")</f>
        <v/>
      </c>
      <c r="P49" s="172" t="str">
        <f>IF(ISNUMBER(Registrace!R49),Registrace!R49,"")</f>
        <v/>
      </c>
      <c r="Q49" s="175" t="str">
        <f>Registrace!S49</f>
        <v/>
      </c>
      <c r="R49" s="116" t="str">
        <f t="shared" si="2"/>
        <v/>
      </c>
      <c r="S49" s="116" t="str">
        <f t="shared" si="3"/>
        <v/>
      </c>
      <c r="T49" s="176" t="str">
        <f t="shared" si="4"/>
        <v/>
      </c>
      <c r="U49" s="177" t="str">
        <f t="shared" si="5"/>
        <v/>
      </c>
      <c r="V49" s="181" t="str">
        <f t="shared" si="47"/>
        <v/>
      </c>
      <c r="W49" s="176" t="str">
        <f t="shared" ref="W49:AH49" si="52">IF($H49=W$3,$T49,"")</f>
        <v/>
      </c>
      <c r="X49" s="180" t="str">
        <f t="shared" si="52"/>
        <v/>
      </c>
      <c r="Y49" s="180" t="str">
        <f t="shared" si="52"/>
        <v/>
      </c>
      <c r="Z49" s="180" t="str">
        <f t="shared" si="52"/>
        <v/>
      </c>
      <c r="AA49" s="180" t="str">
        <f t="shared" si="52"/>
        <v/>
      </c>
      <c r="AB49" s="180" t="str">
        <f t="shared" si="52"/>
        <v/>
      </c>
      <c r="AC49" s="180" t="str">
        <f t="shared" si="52"/>
        <v/>
      </c>
      <c r="AD49" s="180" t="str">
        <f t="shared" si="52"/>
        <v/>
      </c>
      <c r="AE49" s="180" t="str">
        <f t="shared" si="52"/>
        <v/>
      </c>
      <c r="AF49" s="180" t="str">
        <f t="shared" si="52"/>
        <v/>
      </c>
      <c r="AG49" s="180" t="str">
        <f t="shared" si="52"/>
        <v/>
      </c>
      <c r="AH49" s="180" t="str">
        <f t="shared" si="52"/>
        <v/>
      </c>
    </row>
    <row r="50" ht="12.75" customHeight="1">
      <c r="A50" s="168">
        <f>Registrace!A50</f>
        <v>47</v>
      </c>
      <c r="B50" s="169" t="str">
        <f>Registrace!B50</f>
        <v/>
      </c>
      <c r="C50" s="169" t="str">
        <f>Registrace!C50</f>
        <v/>
      </c>
      <c r="D50" s="170" t="str">
        <f>Registrace!D50</f>
        <v/>
      </c>
      <c r="E50" s="171" t="str">
        <f>Registrace!G50</f>
        <v/>
      </c>
      <c r="F50" s="171" t="str">
        <f>Registrace!H50</f>
        <v/>
      </c>
      <c r="G50" s="171" t="str">
        <f>Registrace!I50</f>
        <v/>
      </c>
      <c r="H50" s="171" t="str">
        <f>Registrace!J50</f>
        <v/>
      </c>
      <c r="I50" s="172" t="str">
        <f>Registrace!K50</f>
        <v/>
      </c>
      <c r="J50" s="173" t="str">
        <f>Registrace!L50</f>
        <v/>
      </c>
      <c r="K50" s="173" t="str">
        <f>Registrace!M50</f>
        <v/>
      </c>
      <c r="L50" s="174" t="str">
        <f>IF(ISNUMBER(Registrace!N50),Registrace!N50,"")</f>
        <v/>
      </c>
      <c r="M50" s="174" t="str">
        <f>IF(ISNUMBER(Registrace!O50),Registrace!O50,"")</f>
        <v/>
      </c>
      <c r="N50" s="172" t="str">
        <f>IF(ISNUMBER(Registrace!P50),Registrace!P50,"")</f>
        <v/>
      </c>
      <c r="O50" s="172" t="str">
        <f>IF(ISNUMBER(Registrace!Q50),Registrace!Q50,"")</f>
        <v/>
      </c>
      <c r="P50" s="172" t="str">
        <f>IF(ISNUMBER(Registrace!R50),Registrace!R50,"")</f>
        <v/>
      </c>
      <c r="Q50" s="175" t="str">
        <f>Registrace!S50</f>
        <v/>
      </c>
      <c r="R50" s="116" t="str">
        <f t="shared" si="2"/>
        <v/>
      </c>
      <c r="S50" s="116" t="str">
        <f t="shared" si="3"/>
        <v/>
      </c>
      <c r="T50" s="176" t="str">
        <f t="shared" si="4"/>
        <v/>
      </c>
      <c r="U50" s="177" t="str">
        <f t="shared" si="5"/>
        <v/>
      </c>
      <c r="V50" s="181" t="str">
        <f t="shared" si="47"/>
        <v/>
      </c>
      <c r="W50" s="176" t="str">
        <f t="shared" ref="W50:AH50" si="53">IF($H50=W$3,$T50,"")</f>
        <v/>
      </c>
      <c r="X50" s="180" t="str">
        <f t="shared" si="53"/>
        <v/>
      </c>
      <c r="Y50" s="180" t="str">
        <f t="shared" si="53"/>
        <v/>
      </c>
      <c r="Z50" s="180" t="str">
        <f t="shared" si="53"/>
        <v/>
      </c>
      <c r="AA50" s="180" t="str">
        <f t="shared" si="53"/>
        <v/>
      </c>
      <c r="AB50" s="180" t="str">
        <f t="shared" si="53"/>
        <v/>
      </c>
      <c r="AC50" s="180" t="str">
        <f t="shared" si="53"/>
        <v/>
      </c>
      <c r="AD50" s="180" t="str">
        <f t="shared" si="53"/>
        <v/>
      </c>
      <c r="AE50" s="180" t="str">
        <f t="shared" si="53"/>
        <v/>
      </c>
      <c r="AF50" s="180" t="str">
        <f t="shared" si="53"/>
        <v/>
      </c>
      <c r="AG50" s="180" t="str">
        <f t="shared" si="53"/>
        <v/>
      </c>
      <c r="AH50" s="180" t="str">
        <f t="shared" si="53"/>
        <v/>
      </c>
    </row>
    <row r="51" ht="12.75" customHeight="1">
      <c r="A51" s="168">
        <f>Registrace!A51</f>
        <v>48</v>
      </c>
      <c r="B51" s="169" t="str">
        <f>Registrace!B51</f>
        <v/>
      </c>
      <c r="C51" s="169" t="str">
        <f>Registrace!C51</f>
        <v/>
      </c>
      <c r="D51" s="170" t="str">
        <f>Registrace!D51</f>
        <v/>
      </c>
      <c r="E51" s="171" t="str">
        <f>Registrace!G51</f>
        <v/>
      </c>
      <c r="F51" s="171" t="str">
        <f>Registrace!H51</f>
        <v/>
      </c>
      <c r="G51" s="171" t="str">
        <f>Registrace!I51</f>
        <v/>
      </c>
      <c r="H51" s="171" t="str">
        <f>Registrace!J51</f>
        <v/>
      </c>
      <c r="I51" s="172" t="str">
        <f>Registrace!K51</f>
        <v/>
      </c>
      <c r="J51" s="173" t="str">
        <f>Registrace!L51</f>
        <v/>
      </c>
      <c r="K51" s="173" t="str">
        <f>Registrace!M51</f>
        <v/>
      </c>
      <c r="L51" s="174" t="str">
        <f>IF(ISNUMBER(Registrace!N51),Registrace!N51,"")</f>
        <v/>
      </c>
      <c r="M51" s="174" t="str">
        <f>IF(ISNUMBER(Registrace!O51),Registrace!O51,"")</f>
        <v/>
      </c>
      <c r="N51" s="172" t="str">
        <f>IF(ISNUMBER(Registrace!P51),Registrace!P51,"")</f>
        <v/>
      </c>
      <c r="O51" s="172" t="str">
        <f>IF(ISNUMBER(Registrace!Q51),Registrace!Q51,"")</f>
        <v/>
      </c>
      <c r="P51" s="172" t="str">
        <f>IF(ISNUMBER(Registrace!R51),Registrace!R51,"")</f>
        <v/>
      </c>
      <c r="Q51" s="175" t="str">
        <f>Registrace!S51</f>
        <v/>
      </c>
      <c r="R51" s="116" t="str">
        <f t="shared" si="2"/>
        <v/>
      </c>
      <c r="S51" s="116" t="str">
        <f t="shared" si="3"/>
        <v/>
      </c>
      <c r="T51" s="176" t="str">
        <f t="shared" si="4"/>
        <v/>
      </c>
      <c r="U51" s="177" t="str">
        <f t="shared" si="5"/>
        <v/>
      </c>
      <c r="V51" s="181" t="str">
        <f t="shared" si="47"/>
        <v/>
      </c>
      <c r="W51" s="176" t="str">
        <f t="shared" ref="W51:AH51" si="54">IF($H51=W$3,$T51,"")</f>
        <v/>
      </c>
      <c r="X51" s="180" t="str">
        <f t="shared" si="54"/>
        <v/>
      </c>
      <c r="Y51" s="180" t="str">
        <f t="shared" si="54"/>
        <v/>
      </c>
      <c r="Z51" s="180" t="str">
        <f t="shared" si="54"/>
        <v/>
      </c>
      <c r="AA51" s="180" t="str">
        <f t="shared" si="54"/>
        <v/>
      </c>
      <c r="AB51" s="180" t="str">
        <f t="shared" si="54"/>
        <v/>
      </c>
      <c r="AC51" s="180" t="str">
        <f t="shared" si="54"/>
        <v/>
      </c>
      <c r="AD51" s="180" t="str">
        <f t="shared" si="54"/>
        <v/>
      </c>
      <c r="AE51" s="180" t="str">
        <f t="shared" si="54"/>
        <v/>
      </c>
      <c r="AF51" s="180" t="str">
        <f t="shared" si="54"/>
        <v/>
      </c>
      <c r="AG51" s="180" t="str">
        <f t="shared" si="54"/>
        <v/>
      </c>
      <c r="AH51" s="180" t="str">
        <f t="shared" si="54"/>
        <v/>
      </c>
    </row>
    <row r="52" ht="12.75" customHeight="1">
      <c r="A52" s="168">
        <f>Registrace!A52</f>
        <v>49</v>
      </c>
      <c r="B52" s="169" t="str">
        <f>Registrace!B52</f>
        <v/>
      </c>
      <c r="C52" s="169" t="str">
        <f>Registrace!C52</f>
        <v/>
      </c>
      <c r="D52" s="170" t="str">
        <f>Registrace!D52</f>
        <v/>
      </c>
      <c r="E52" s="171" t="str">
        <f>Registrace!G52</f>
        <v/>
      </c>
      <c r="F52" s="171" t="str">
        <f>Registrace!H52</f>
        <v/>
      </c>
      <c r="G52" s="171" t="str">
        <f>Registrace!I52</f>
        <v/>
      </c>
      <c r="H52" s="171" t="str">
        <f>Registrace!J52</f>
        <v/>
      </c>
      <c r="I52" s="172" t="str">
        <f>Registrace!K52</f>
        <v/>
      </c>
      <c r="J52" s="173" t="str">
        <f>Registrace!L52</f>
        <v/>
      </c>
      <c r="K52" s="173" t="str">
        <f>Registrace!M52</f>
        <v/>
      </c>
      <c r="L52" s="182" t="str">
        <f>IF(ISNUMBER(Registrace!N52),Registrace!N52,"")</f>
        <v/>
      </c>
      <c r="M52" s="182" t="str">
        <f>IF(ISNUMBER(Registrace!O52),Registrace!O52,"")</f>
        <v/>
      </c>
      <c r="N52" s="175" t="str">
        <f>IF(ISNUMBER(Registrace!P52),Registrace!P52,"")</f>
        <v/>
      </c>
      <c r="O52" s="175" t="str">
        <f>IF(ISNUMBER(Registrace!Q52),Registrace!Q52,"")</f>
        <v/>
      </c>
      <c r="P52" s="175" t="str">
        <f>IF(ISNUMBER(Registrace!R52),Registrace!R52,"")</f>
        <v/>
      </c>
      <c r="Q52" s="175" t="str">
        <f>Registrace!S52</f>
        <v/>
      </c>
      <c r="R52" s="116" t="str">
        <f t="shared" si="2"/>
        <v/>
      </c>
      <c r="S52" s="116" t="str">
        <f t="shared" si="3"/>
        <v/>
      </c>
      <c r="T52" s="176" t="str">
        <f t="shared" ref="T52:T63" si="56">IF(ISNUMBER(O52),M52+N52*0.0000001,"")</f>
        <v/>
      </c>
      <c r="U52" s="177" t="str">
        <f t="shared" si="5"/>
        <v/>
      </c>
      <c r="V52" s="181" t="str">
        <f t="shared" si="47"/>
        <v/>
      </c>
      <c r="W52" s="176" t="str">
        <f t="shared" ref="W52:AH52" si="55">IF($H52=W$3,$T52,"")</f>
        <v/>
      </c>
      <c r="X52" s="180" t="str">
        <f t="shared" si="55"/>
        <v/>
      </c>
      <c r="Y52" s="180" t="str">
        <f t="shared" si="55"/>
        <v/>
      </c>
      <c r="Z52" s="180" t="str">
        <f t="shared" si="55"/>
        <v/>
      </c>
      <c r="AA52" s="180" t="str">
        <f t="shared" si="55"/>
        <v/>
      </c>
      <c r="AB52" s="180" t="str">
        <f t="shared" si="55"/>
        <v/>
      </c>
      <c r="AC52" s="180" t="str">
        <f t="shared" si="55"/>
        <v/>
      </c>
      <c r="AD52" s="180" t="str">
        <f t="shared" si="55"/>
        <v/>
      </c>
      <c r="AE52" s="180" t="str">
        <f t="shared" si="55"/>
        <v/>
      </c>
      <c r="AF52" s="180" t="str">
        <f t="shared" si="55"/>
        <v/>
      </c>
      <c r="AG52" s="180" t="str">
        <f t="shared" si="55"/>
        <v/>
      </c>
      <c r="AH52" s="180" t="str">
        <f t="shared" si="55"/>
        <v/>
      </c>
    </row>
    <row r="53" ht="12.75" customHeight="1">
      <c r="A53" s="168">
        <f>Registrace!A53</f>
        <v>50</v>
      </c>
      <c r="B53" s="169" t="str">
        <f>Registrace!B53</f>
        <v/>
      </c>
      <c r="C53" s="169" t="str">
        <f>Registrace!C53</f>
        <v/>
      </c>
      <c r="D53" s="170" t="str">
        <f>Registrace!D53</f>
        <v/>
      </c>
      <c r="E53" s="171" t="str">
        <f>Registrace!G53</f>
        <v/>
      </c>
      <c r="F53" s="171" t="str">
        <f>Registrace!H53</f>
        <v/>
      </c>
      <c r="G53" s="171" t="str">
        <f>Registrace!I53</f>
        <v/>
      </c>
      <c r="H53" s="171" t="str">
        <f>Registrace!J53</f>
        <v/>
      </c>
      <c r="I53" s="172" t="str">
        <f>Registrace!K53</f>
        <v/>
      </c>
      <c r="J53" s="173" t="str">
        <f>Registrace!L53</f>
        <v/>
      </c>
      <c r="K53" s="173" t="str">
        <f>Registrace!M53</f>
        <v/>
      </c>
      <c r="L53" s="182" t="str">
        <f>IF(ISNUMBER(Registrace!N53),Registrace!N53,"")</f>
        <v/>
      </c>
      <c r="M53" s="182" t="str">
        <f>IF(ISNUMBER(Registrace!O53),Registrace!O53,"")</f>
        <v/>
      </c>
      <c r="N53" s="175" t="str">
        <f>IF(ISNUMBER(Registrace!P53),Registrace!P53,"")</f>
        <v/>
      </c>
      <c r="O53" s="175" t="str">
        <f>IF(ISNUMBER(Registrace!Q53),Registrace!Q53,"")</f>
        <v/>
      </c>
      <c r="P53" s="175" t="str">
        <f>IF(ISNUMBER(Registrace!R53),Registrace!R53,"")</f>
        <v/>
      </c>
      <c r="Q53" s="175" t="str">
        <f>Registrace!S53</f>
        <v/>
      </c>
      <c r="R53" s="116" t="str">
        <f t="shared" si="2"/>
        <v/>
      </c>
      <c r="S53" s="116" t="str">
        <f t="shared" si="3"/>
        <v/>
      </c>
      <c r="T53" s="176" t="str">
        <f t="shared" si="56"/>
        <v/>
      </c>
      <c r="U53" s="177" t="str">
        <f t="shared" si="5"/>
        <v/>
      </c>
      <c r="V53" s="181" t="str">
        <f t="shared" si="47"/>
        <v/>
      </c>
      <c r="W53" s="176" t="str">
        <f t="shared" ref="W53:AH53" si="57">IF($H53=W$3,$T53,"")</f>
        <v/>
      </c>
      <c r="X53" s="180" t="str">
        <f t="shared" si="57"/>
        <v/>
      </c>
      <c r="Y53" s="180" t="str">
        <f t="shared" si="57"/>
        <v/>
      </c>
      <c r="Z53" s="180" t="str">
        <f t="shared" si="57"/>
        <v/>
      </c>
      <c r="AA53" s="180" t="str">
        <f t="shared" si="57"/>
        <v/>
      </c>
      <c r="AB53" s="180" t="str">
        <f t="shared" si="57"/>
        <v/>
      </c>
      <c r="AC53" s="180" t="str">
        <f t="shared" si="57"/>
        <v/>
      </c>
      <c r="AD53" s="180" t="str">
        <f t="shared" si="57"/>
        <v/>
      </c>
      <c r="AE53" s="180" t="str">
        <f t="shared" si="57"/>
        <v/>
      </c>
      <c r="AF53" s="180" t="str">
        <f t="shared" si="57"/>
        <v/>
      </c>
      <c r="AG53" s="180" t="str">
        <f t="shared" si="57"/>
        <v/>
      </c>
      <c r="AH53" s="180" t="str">
        <f t="shared" si="57"/>
        <v/>
      </c>
    </row>
    <row r="54" ht="12.75" customHeight="1">
      <c r="A54" s="168">
        <f>Registrace!A54</f>
        <v>51</v>
      </c>
      <c r="B54" s="169" t="str">
        <f>Registrace!B54</f>
        <v/>
      </c>
      <c r="C54" s="169" t="str">
        <f>Registrace!C54</f>
        <v/>
      </c>
      <c r="D54" s="170" t="str">
        <f>Registrace!D54</f>
        <v/>
      </c>
      <c r="E54" s="171" t="str">
        <f>Registrace!G54</f>
        <v/>
      </c>
      <c r="F54" s="171" t="str">
        <f>Registrace!H54</f>
        <v/>
      </c>
      <c r="G54" s="171" t="str">
        <f>Registrace!I54</f>
        <v/>
      </c>
      <c r="H54" s="171" t="str">
        <f>Registrace!J54</f>
        <v/>
      </c>
      <c r="I54" s="172" t="str">
        <f>Registrace!K54</f>
        <v/>
      </c>
      <c r="J54" s="173" t="str">
        <f>Registrace!L54</f>
        <v/>
      </c>
      <c r="K54" s="173" t="str">
        <f>Registrace!M54</f>
        <v/>
      </c>
      <c r="L54" s="182" t="str">
        <f>IF(ISNUMBER(Registrace!N54),Registrace!N54,"")</f>
        <v/>
      </c>
      <c r="M54" s="182" t="str">
        <f>IF(ISNUMBER(Registrace!O54),Registrace!O54,"")</f>
        <v/>
      </c>
      <c r="N54" s="175" t="str">
        <f>IF(ISNUMBER(Registrace!P54),Registrace!P54,"")</f>
        <v/>
      </c>
      <c r="O54" s="175" t="str">
        <f>IF(ISNUMBER(Registrace!Q54),Registrace!Q54,"")</f>
        <v/>
      </c>
      <c r="P54" s="175" t="str">
        <f>IF(ISNUMBER(Registrace!R54),Registrace!R54,"")</f>
        <v/>
      </c>
      <c r="Q54" s="175" t="str">
        <f>Registrace!S54</f>
        <v/>
      </c>
      <c r="R54" s="116" t="str">
        <f t="shared" si="2"/>
        <v/>
      </c>
      <c r="S54" s="116" t="str">
        <f t="shared" si="3"/>
        <v/>
      </c>
      <c r="T54" s="176" t="str">
        <f t="shared" si="56"/>
        <v/>
      </c>
      <c r="U54" s="177" t="str">
        <f t="shared" si="5"/>
        <v/>
      </c>
      <c r="V54" s="181" t="str">
        <f t="shared" si="47"/>
        <v/>
      </c>
      <c r="W54" s="176" t="str">
        <f t="shared" ref="W54:AH54" si="58">IF($H54=W$3,$T54,"")</f>
        <v/>
      </c>
      <c r="X54" s="180" t="str">
        <f t="shared" si="58"/>
        <v/>
      </c>
      <c r="Y54" s="180" t="str">
        <f t="shared" si="58"/>
        <v/>
      </c>
      <c r="Z54" s="180" t="str">
        <f t="shared" si="58"/>
        <v/>
      </c>
      <c r="AA54" s="180" t="str">
        <f t="shared" si="58"/>
        <v/>
      </c>
      <c r="AB54" s="180" t="str">
        <f t="shared" si="58"/>
        <v/>
      </c>
      <c r="AC54" s="180" t="str">
        <f t="shared" si="58"/>
        <v/>
      </c>
      <c r="AD54" s="180" t="str">
        <f t="shared" si="58"/>
        <v/>
      </c>
      <c r="AE54" s="180" t="str">
        <f t="shared" si="58"/>
        <v/>
      </c>
      <c r="AF54" s="180" t="str">
        <f t="shared" si="58"/>
        <v/>
      </c>
      <c r="AG54" s="180" t="str">
        <f t="shared" si="58"/>
        <v/>
      </c>
      <c r="AH54" s="180" t="str">
        <f t="shared" si="58"/>
        <v/>
      </c>
    </row>
    <row r="55" ht="12.75" customHeight="1">
      <c r="A55" s="168">
        <f>Registrace!A55</f>
        <v>52</v>
      </c>
      <c r="B55" s="169" t="str">
        <f>Registrace!B55</f>
        <v/>
      </c>
      <c r="C55" s="169" t="str">
        <f>Registrace!C55</f>
        <v/>
      </c>
      <c r="D55" s="170" t="str">
        <f>Registrace!D55</f>
        <v/>
      </c>
      <c r="E55" s="171" t="str">
        <f>Registrace!G55</f>
        <v/>
      </c>
      <c r="F55" s="171" t="str">
        <f>Registrace!H55</f>
        <v/>
      </c>
      <c r="G55" s="171" t="str">
        <f>Registrace!I55</f>
        <v/>
      </c>
      <c r="H55" s="171" t="str">
        <f>Registrace!J55</f>
        <v/>
      </c>
      <c r="I55" s="172" t="str">
        <f>Registrace!K55</f>
        <v/>
      </c>
      <c r="J55" s="173" t="str">
        <f>Registrace!L55</f>
        <v/>
      </c>
      <c r="K55" s="173" t="str">
        <f>Registrace!M55</f>
        <v/>
      </c>
      <c r="L55" s="182" t="str">
        <f>IF(ISNUMBER(Registrace!N55),Registrace!N55,"")</f>
        <v/>
      </c>
      <c r="M55" s="182" t="str">
        <f>IF(ISNUMBER(Registrace!O55),Registrace!O55,"")</f>
        <v/>
      </c>
      <c r="N55" s="175" t="str">
        <f>IF(ISNUMBER(Registrace!P55),Registrace!P55,"")</f>
        <v/>
      </c>
      <c r="O55" s="175" t="str">
        <f>IF(ISNUMBER(Registrace!Q55),Registrace!Q55,"")</f>
        <v/>
      </c>
      <c r="P55" s="175" t="str">
        <f>IF(ISNUMBER(Registrace!R55),Registrace!R55,"")</f>
        <v/>
      </c>
      <c r="Q55" s="175" t="str">
        <f>Registrace!S55</f>
        <v/>
      </c>
      <c r="R55" s="116" t="str">
        <f t="shared" si="2"/>
        <v/>
      </c>
      <c r="S55" s="116" t="str">
        <f t="shared" si="3"/>
        <v/>
      </c>
      <c r="T55" s="176" t="str">
        <f t="shared" si="56"/>
        <v/>
      </c>
      <c r="U55" s="177" t="str">
        <f t="shared" si="5"/>
        <v/>
      </c>
      <c r="V55" s="181" t="str">
        <f t="shared" si="47"/>
        <v/>
      </c>
      <c r="W55" s="176" t="str">
        <f t="shared" ref="W55:AH55" si="59">IF($H55=W$3,$T55,"")</f>
        <v/>
      </c>
      <c r="X55" s="180" t="str">
        <f t="shared" si="59"/>
        <v/>
      </c>
      <c r="Y55" s="180" t="str">
        <f t="shared" si="59"/>
        <v/>
      </c>
      <c r="Z55" s="180" t="str">
        <f t="shared" si="59"/>
        <v/>
      </c>
      <c r="AA55" s="180" t="str">
        <f t="shared" si="59"/>
        <v/>
      </c>
      <c r="AB55" s="180" t="str">
        <f t="shared" si="59"/>
        <v/>
      </c>
      <c r="AC55" s="180" t="str">
        <f t="shared" si="59"/>
        <v/>
      </c>
      <c r="AD55" s="180" t="str">
        <f t="shared" si="59"/>
        <v/>
      </c>
      <c r="AE55" s="180" t="str">
        <f t="shared" si="59"/>
        <v/>
      </c>
      <c r="AF55" s="180" t="str">
        <f t="shared" si="59"/>
        <v/>
      </c>
      <c r="AG55" s="180" t="str">
        <f t="shared" si="59"/>
        <v/>
      </c>
      <c r="AH55" s="180" t="str">
        <f t="shared" si="59"/>
        <v/>
      </c>
    </row>
    <row r="56" ht="12.75" customHeight="1">
      <c r="A56" s="168" t="str">
        <f>Registrace!A56</f>
        <v/>
      </c>
      <c r="B56" s="169" t="str">
        <f>Registrace!B56</f>
        <v/>
      </c>
      <c r="C56" s="169" t="str">
        <f>Registrace!C56</f>
        <v/>
      </c>
      <c r="D56" s="170" t="str">
        <f>Registrace!D56</f>
        <v/>
      </c>
      <c r="E56" s="171" t="str">
        <f>Registrace!G56</f>
        <v/>
      </c>
      <c r="F56" s="171" t="str">
        <f>Registrace!H56</f>
        <v/>
      </c>
      <c r="G56" s="171" t="str">
        <f>Registrace!I56</f>
        <v/>
      </c>
      <c r="H56" s="171" t="str">
        <f>Registrace!J56</f>
        <v/>
      </c>
      <c r="I56" s="175" t="str">
        <f>Registrace!K56</f>
        <v/>
      </c>
      <c r="J56" s="170" t="str">
        <f>Registrace!L56</f>
        <v/>
      </c>
      <c r="K56" s="170" t="str">
        <f>Registrace!M56</f>
        <v/>
      </c>
      <c r="L56" s="182" t="str">
        <f>IF(ISNUMBER(Registrace!N56),Registrace!N56,"")</f>
        <v/>
      </c>
      <c r="M56" s="182" t="str">
        <f>IF(ISNUMBER(Registrace!O56),Registrace!O56,"")</f>
        <v/>
      </c>
      <c r="N56" s="175" t="str">
        <f>IF(ISNUMBER(Registrace!P56),Registrace!P56,"")</f>
        <v/>
      </c>
      <c r="O56" s="175" t="str">
        <f>IF(ISNUMBER(Registrace!Q56),Registrace!Q56,"")</f>
        <v/>
      </c>
      <c r="P56" s="175" t="str">
        <f>IF(ISNUMBER(Registrace!R56),Registrace!R56,"")</f>
        <v/>
      </c>
      <c r="Q56" s="175" t="str">
        <f>Registrace!S56</f>
        <v/>
      </c>
      <c r="R56" s="116" t="str">
        <f t="shared" si="2"/>
        <v/>
      </c>
      <c r="S56" s="116" t="str">
        <f t="shared" si="3"/>
        <v/>
      </c>
      <c r="T56" s="176" t="str">
        <f t="shared" si="56"/>
        <v/>
      </c>
      <c r="U56" s="177" t="str">
        <f t="shared" si="5"/>
        <v/>
      </c>
      <c r="V56" s="181" t="str">
        <f t="shared" si="47"/>
        <v/>
      </c>
      <c r="W56" s="176" t="str">
        <f t="shared" ref="W56:AH56" si="60">IF($H56=W$3,$T56,"")</f>
        <v/>
      </c>
      <c r="X56" s="180" t="str">
        <f t="shared" si="60"/>
        <v/>
      </c>
      <c r="Y56" s="180" t="str">
        <f t="shared" si="60"/>
        <v/>
      </c>
      <c r="Z56" s="180" t="str">
        <f t="shared" si="60"/>
        <v/>
      </c>
      <c r="AA56" s="180" t="str">
        <f t="shared" si="60"/>
        <v/>
      </c>
      <c r="AB56" s="180" t="str">
        <f t="shared" si="60"/>
        <v/>
      </c>
      <c r="AC56" s="180" t="str">
        <f t="shared" si="60"/>
        <v/>
      </c>
      <c r="AD56" s="180" t="str">
        <f t="shared" si="60"/>
        <v/>
      </c>
      <c r="AE56" s="180" t="str">
        <f t="shared" si="60"/>
        <v/>
      </c>
      <c r="AF56" s="180" t="str">
        <f t="shared" si="60"/>
        <v/>
      </c>
      <c r="AG56" s="180" t="str">
        <f t="shared" si="60"/>
        <v/>
      </c>
      <c r="AH56" s="180" t="str">
        <f t="shared" si="60"/>
        <v/>
      </c>
    </row>
    <row r="57" ht="12.75" customHeight="1">
      <c r="A57" s="168" t="str">
        <f>Registrace!A57</f>
        <v/>
      </c>
      <c r="B57" s="169" t="str">
        <f>Registrace!B57</f>
        <v/>
      </c>
      <c r="C57" s="169" t="str">
        <f>Registrace!C57</f>
        <v/>
      </c>
      <c r="D57" s="170" t="str">
        <f>Registrace!D57</f>
        <v/>
      </c>
      <c r="E57" s="171" t="str">
        <f>Registrace!G57</f>
        <v/>
      </c>
      <c r="F57" s="171" t="str">
        <f>Registrace!H57</f>
        <v/>
      </c>
      <c r="G57" s="171" t="str">
        <f>Registrace!I57</f>
        <v/>
      </c>
      <c r="H57" s="171" t="str">
        <f>Registrace!J57</f>
        <v/>
      </c>
      <c r="I57" s="175" t="str">
        <f>Registrace!K57</f>
        <v/>
      </c>
      <c r="J57" s="170" t="str">
        <f>Registrace!L57</f>
        <v/>
      </c>
      <c r="K57" s="170" t="str">
        <f>Registrace!M57</f>
        <v/>
      </c>
      <c r="L57" s="182" t="str">
        <f>IF(ISNUMBER(Registrace!N57),Registrace!N57,"")</f>
        <v/>
      </c>
      <c r="M57" s="182" t="str">
        <f>IF(ISNUMBER(Registrace!O57),Registrace!O57,"")</f>
        <v/>
      </c>
      <c r="N57" s="175" t="str">
        <f>IF(ISNUMBER(Registrace!P57),Registrace!P57,"")</f>
        <v/>
      </c>
      <c r="O57" s="175" t="str">
        <f>IF(ISNUMBER(Registrace!Q57),Registrace!Q57,"")</f>
        <v/>
      </c>
      <c r="P57" s="175" t="str">
        <f>IF(ISNUMBER(Registrace!R57),Registrace!R57,"")</f>
        <v/>
      </c>
      <c r="Q57" s="175" t="str">
        <f>Registrace!S57</f>
        <v/>
      </c>
      <c r="R57" s="116" t="str">
        <f t="shared" si="2"/>
        <v/>
      </c>
      <c r="S57" s="116" t="str">
        <f t="shared" si="3"/>
        <v/>
      </c>
      <c r="T57" s="176" t="str">
        <f t="shared" si="56"/>
        <v/>
      </c>
      <c r="U57" s="177" t="str">
        <f t="shared" si="5"/>
        <v/>
      </c>
      <c r="V57" s="181" t="str">
        <f t="shared" si="47"/>
        <v/>
      </c>
      <c r="W57" s="176" t="str">
        <f t="shared" ref="W57:AH57" si="61">IF($H57=W$3,$T57,"")</f>
        <v/>
      </c>
      <c r="X57" s="180" t="str">
        <f t="shared" si="61"/>
        <v/>
      </c>
      <c r="Y57" s="180" t="str">
        <f t="shared" si="61"/>
        <v/>
      </c>
      <c r="Z57" s="180" t="str">
        <f t="shared" si="61"/>
        <v/>
      </c>
      <c r="AA57" s="180" t="str">
        <f t="shared" si="61"/>
        <v/>
      </c>
      <c r="AB57" s="180" t="str">
        <f t="shared" si="61"/>
        <v/>
      </c>
      <c r="AC57" s="180" t="str">
        <f t="shared" si="61"/>
        <v/>
      </c>
      <c r="AD57" s="180" t="str">
        <f t="shared" si="61"/>
        <v/>
      </c>
      <c r="AE57" s="180" t="str">
        <f t="shared" si="61"/>
        <v/>
      </c>
      <c r="AF57" s="180" t="str">
        <f t="shared" si="61"/>
        <v/>
      </c>
      <c r="AG57" s="180" t="str">
        <f t="shared" si="61"/>
        <v/>
      </c>
      <c r="AH57" s="180" t="str">
        <f t="shared" si="61"/>
        <v/>
      </c>
    </row>
    <row r="58" ht="12.75" customHeight="1">
      <c r="A58" s="168" t="str">
        <f>Registrace!A58</f>
        <v/>
      </c>
      <c r="B58" s="169" t="str">
        <f>Registrace!B58</f>
        <v/>
      </c>
      <c r="C58" s="169" t="str">
        <f>Registrace!C58</f>
        <v/>
      </c>
      <c r="D58" s="170" t="str">
        <f>Registrace!D58</f>
        <v/>
      </c>
      <c r="E58" s="171" t="str">
        <f>Registrace!G58</f>
        <v/>
      </c>
      <c r="F58" s="171" t="str">
        <f>Registrace!H58</f>
        <v/>
      </c>
      <c r="G58" s="171" t="str">
        <f>Registrace!I58</f>
        <v/>
      </c>
      <c r="H58" s="171" t="str">
        <f>Registrace!J58</f>
        <v/>
      </c>
      <c r="I58" s="175" t="str">
        <f>Registrace!K58</f>
        <v/>
      </c>
      <c r="J58" s="170" t="str">
        <f>Registrace!L58</f>
        <v/>
      </c>
      <c r="K58" s="170" t="str">
        <f>Registrace!M58</f>
        <v/>
      </c>
      <c r="L58" s="182" t="str">
        <f>IF(ISNUMBER(Registrace!N58),Registrace!N58,"")</f>
        <v/>
      </c>
      <c r="M58" s="182" t="str">
        <f>IF(ISNUMBER(Registrace!O58),Registrace!O58,"")</f>
        <v/>
      </c>
      <c r="N58" s="175" t="str">
        <f>IF(ISNUMBER(Registrace!P58),Registrace!P58,"")</f>
        <v/>
      </c>
      <c r="O58" s="175" t="str">
        <f>IF(ISNUMBER(Registrace!Q58),Registrace!Q58,"")</f>
        <v/>
      </c>
      <c r="P58" s="175" t="str">
        <f>IF(ISNUMBER(Registrace!R58),Registrace!R58,"")</f>
        <v/>
      </c>
      <c r="Q58" s="175" t="str">
        <f>Registrace!S58</f>
        <v/>
      </c>
      <c r="R58" s="116" t="str">
        <f t="shared" si="2"/>
        <v/>
      </c>
      <c r="S58" s="116" t="str">
        <f t="shared" si="3"/>
        <v/>
      </c>
      <c r="T58" s="176" t="str">
        <f t="shared" si="56"/>
        <v/>
      </c>
      <c r="U58" s="177" t="str">
        <f t="shared" si="5"/>
        <v/>
      </c>
      <c r="V58" s="181" t="str">
        <f t="shared" si="47"/>
        <v/>
      </c>
      <c r="W58" s="176" t="str">
        <f t="shared" ref="W58:AH58" si="62">IF($H58=W$3,$T58,"")</f>
        <v/>
      </c>
      <c r="X58" s="180" t="str">
        <f t="shared" si="62"/>
        <v/>
      </c>
      <c r="Y58" s="180" t="str">
        <f t="shared" si="62"/>
        <v/>
      </c>
      <c r="Z58" s="180" t="str">
        <f t="shared" si="62"/>
        <v/>
      </c>
      <c r="AA58" s="180" t="str">
        <f t="shared" si="62"/>
        <v/>
      </c>
      <c r="AB58" s="180" t="str">
        <f t="shared" si="62"/>
        <v/>
      </c>
      <c r="AC58" s="180" t="str">
        <f t="shared" si="62"/>
        <v/>
      </c>
      <c r="AD58" s="180" t="str">
        <f t="shared" si="62"/>
        <v/>
      </c>
      <c r="AE58" s="180" t="str">
        <f t="shared" si="62"/>
        <v/>
      </c>
      <c r="AF58" s="180" t="str">
        <f t="shared" si="62"/>
        <v/>
      </c>
      <c r="AG58" s="180" t="str">
        <f t="shared" si="62"/>
        <v/>
      </c>
      <c r="AH58" s="180" t="str">
        <f t="shared" si="62"/>
        <v/>
      </c>
    </row>
    <row r="59" ht="12.75" customHeight="1">
      <c r="A59" s="168" t="str">
        <f>Registrace!A59</f>
        <v/>
      </c>
      <c r="B59" s="169" t="str">
        <f>Registrace!B59</f>
        <v/>
      </c>
      <c r="C59" s="169" t="str">
        <f>Registrace!C59</f>
        <v/>
      </c>
      <c r="D59" s="170" t="str">
        <f>Registrace!D59</f>
        <v/>
      </c>
      <c r="E59" s="171" t="str">
        <f>Registrace!G59</f>
        <v/>
      </c>
      <c r="F59" s="171" t="str">
        <f>Registrace!H59</f>
        <v/>
      </c>
      <c r="G59" s="171" t="str">
        <f>Registrace!I59</f>
        <v/>
      </c>
      <c r="H59" s="171" t="str">
        <f>Registrace!J59</f>
        <v/>
      </c>
      <c r="I59" s="175" t="str">
        <f>Registrace!K59</f>
        <v/>
      </c>
      <c r="J59" s="170" t="str">
        <f>Registrace!L59</f>
        <v/>
      </c>
      <c r="K59" s="170" t="str">
        <f>Registrace!M59</f>
        <v/>
      </c>
      <c r="L59" s="182" t="str">
        <f>IF(ISNUMBER(Registrace!N59),Registrace!N59,"")</f>
        <v/>
      </c>
      <c r="M59" s="182" t="str">
        <f>IF(ISNUMBER(Registrace!O59),Registrace!O59,"")</f>
        <v/>
      </c>
      <c r="N59" s="175" t="str">
        <f>IF(ISNUMBER(Registrace!P59),Registrace!P59,"")</f>
        <v/>
      </c>
      <c r="O59" s="175" t="str">
        <f>IF(ISNUMBER(Registrace!Q59),Registrace!Q59,"")</f>
        <v/>
      </c>
      <c r="P59" s="175" t="str">
        <f>IF(ISNUMBER(Registrace!R59),Registrace!R59,"")</f>
        <v/>
      </c>
      <c r="Q59" s="175" t="str">
        <f>Registrace!S59</f>
        <v/>
      </c>
      <c r="R59" s="116" t="str">
        <f t="shared" si="2"/>
        <v/>
      </c>
      <c r="S59" s="116" t="str">
        <f t="shared" si="3"/>
        <v/>
      </c>
      <c r="T59" s="176" t="str">
        <f t="shared" si="56"/>
        <v/>
      </c>
      <c r="U59" s="177" t="str">
        <f t="shared" si="5"/>
        <v/>
      </c>
      <c r="V59" s="181" t="str">
        <f t="shared" si="47"/>
        <v/>
      </c>
      <c r="W59" s="176" t="str">
        <f t="shared" ref="W59:AH59" si="63">IF($H59=W$3,$T59,"")</f>
        <v/>
      </c>
      <c r="X59" s="180" t="str">
        <f t="shared" si="63"/>
        <v/>
      </c>
      <c r="Y59" s="180" t="str">
        <f t="shared" si="63"/>
        <v/>
      </c>
      <c r="Z59" s="180" t="str">
        <f t="shared" si="63"/>
        <v/>
      </c>
      <c r="AA59" s="180" t="str">
        <f t="shared" si="63"/>
        <v/>
      </c>
      <c r="AB59" s="180" t="str">
        <f t="shared" si="63"/>
        <v/>
      </c>
      <c r="AC59" s="180" t="str">
        <f t="shared" si="63"/>
        <v/>
      </c>
      <c r="AD59" s="180" t="str">
        <f t="shared" si="63"/>
        <v/>
      </c>
      <c r="AE59" s="180" t="str">
        <f t="shared" si="63"/>
        <v/>
      </c>
      <c r="AF59" s="180" t="str">
        <f t="shared" si="63"/>
        <v/>
      </c>
      <c r="AG59" s="180" t="str">
        <f t="shared" si="63"/>
        <v/>
      </c>
      <c r="AH59" s="180" t="str">
        <f t="shared" si="63"/>
        <v/>
      </c>
    </row>
    <row r="60" ht="12.75" customHeight="1">
      <c r="A60" s="168" t="str">
        <f>Registrace!A60</f>
        <v/>
      </c>
      <c r="B60" s="169" t="str">
        <f>Registrace!B60</f>
        <v/>
      </c>
      <c r="C60" s="169" t="str">
        <f>Registrace!C60</f>
        <v/>
      </c>
      <c r="D60" s="170" t="str">
        <f>Registrace!D60</f>
        <v/>
      </c>
      <c r="E60" s="171" t="str">
        <f>Registrace!G60</f>
        <v/>
      </c>
      <c r="F60" s="171" t="str">
        <f>Registrace!H60</f>
        <v/>
      </c>
      <c r="G60" s="171" t="str">
        <f>Registrace!I60</f>
        <v/>
      </c>
      <c r="H60" s="171" t="str">
        <f>Registrace!J60</f>
        <v/>
      </c>
      <c r="I60" s="175" t="str">
        <f>Registrace!K60</f>
        <v/>
      </c>
      <c r="J60" s="170" t="str">
        <f>Registrace!L60</f>
        <v/>
      </c>
      <c r="K60" s="170" t="str">
        <f>Registrace!M60</f>
        <v/>
      </c>
      <c r="L60" s="182" t="str">
        <f>IF(ISNUMBER(Registrace!N60),Registrace!N60,"")</f>
        <v/>
      </c>
      <c r="M60" s="182" t="str">
        <f>IF(ISNUMBER(Registrace!O60),Registrace!O60,"")</f>
        <v/>
      </c>
      <c r="N60" s="175" t="str">
        <f>IF(ISNUMBER(Registrace!P60),Registrace!P60,"")</f>
        <v/>
      </c>
      <c r="O60" s="175" t="str">
        <f>IF(ISNUMBER(Registrace!Q60),Registrace!Q60,"")</f>
        <v/>
      </c>
      <c r="P60" s="175" t="str">
        <f>IF(ISNUMBER(Registrace!R60),Registrace!R60,"")</f>
        <v/>
      </c>
      <c r="Q60" s="175" t="str">
        <f>Registrace!S60</f>
        <v/>
      </c>
      <c r="R60" s="116" t="str">
        <f t="shared" si="2"/>
        <v/>
      </c>
      <c r="S60" s="116" t="str">
        <f t="shared" si="3"/>
        <v/>
      </c>
      <c r="T60" s="176" t="str">
        <f t="shared" si="56"/>
        <v/>
      </c>
      <c r="U60" s="177" t="str">
        <f t="shared" si="5"/>
        <v/>
      </c>
      <c r="V60" s="181" t="str">
        <f t="shared" si="47"/>
        <v/>
      </c>
      <c r="W60" s="176" t="str">
        <f t="shared" ref="W60:AH60" si="64">IF($H60=W$3,$T60,"")</f>
        <v/>
      </c>
      <c r="X60" s="180" t="str">
        <f t="shared" si="64"/>
        <v/>
      </c>
      <c r="Y60" s="180" t="str">
        <f t="shared" si="64"/>
        <v/>
      </c>
      <c r="Z60" s="180" t="str">
        <f t="shared" si="64"/>
        <v/>
      </c>
      <c r="AA60" s="180" t="str">
        <f t="shared" si="64"/>
        <v/>
      </c>
      <c r="AB60" s="180" t="str">
        <f t="shared" si="64"/>
        <v/>
      </c>
      <c r="AC60" s="180" t="str">
        <f t="shared" si="64"/>
        <v/>
      </c>
      <c r="AD60" s="180" t="str">
        <f t="shared" si="64"/>
        <v/>
      </c>
      <c r="AE60" s="180" t="str">
        <f t="shared" si="64"/>
        <v/>
      </c>
      <c r="AF60" s="180" t="str">
        <f t="shared" si="64"/>
        <v/>
      </c>
      <c r="AG60" s="180" t="str">
        <f t="shared" si="64"/>
        <v/>
      </c>
      <c r="AH60" s="180" t="str">
        <f t="shared" si="64"/>
        <v/>
      </c>
    </row>
    <row r="61" ht="12.75" customHeight="1">
      <c r="A61" s="168" t="str">
        <f>Registrace!A61</f>
        <v/>
      </c>
      <c r="B61" s="169" t="str">
        <f>Registrace!B61</f>
        <v/>
      </c>
      <c r="C61" s="169" t="str">
        <f>Registrace!C61</f>
        <v/>
      </c>
      <c r="D61" s="170" t="str">
        <f>Registrace!D61</f>
        <v/>
      </c>
      <c r="E61" s="171" t="str">
        <f>Registrace!G61</f>
        <v/>
      </c>
      <c r="F61" s="171" t="str">
        <f>Registrace!H61</f>
        <v/>
      </c>
      <c r="G61" s="171" t="str">
        <f>Registrace!I61</f>
        <v/>
      </c>
      <c r="H61" s="171" t="str">
        <f>Registrace!J61</f>
        <v/>
      </c>
      <c r="I61" s="175" t="str">
        <f>Registrace!K61</f>
        <v/>
      </c>
      <c r="J61" s="170" t="str">
        <f>Registrace!L61</f>
        <v/>
      </c>
      <c r="K61" s="170" t="str">
        <f>Registrace!M61</f>
        <v/>
      </c>
      <c r="L61" s="182" t="str">
        <f>IF(ISNUMBER(Registrace!N61),Registrace!N61,"")</f>
        <v/>
      </c>
      <c r="M61" s="182" t="str">
        <f>IF(ISNUMBER(Registrace!O61),Registrace!O61,"")</f>
        <v/>
      </c>
      <c r="N61" s="175" t="str">
        <f>IF(ISNUMBER(Registrace!P61),Registrace!P61,"")</f>
        <v/>
      </c>
      <c r="O61" s="175" t="str">
        <f>IF(ISNUMBER(Registrace!Q61),Registrace!Q61,"")</f>
        <v/>
      </c>
      <c r="P61" s="175" t="str">
        <f>IF(ISNUMBER(Registrace!R61),Registrace!R61,"")</f>
        <v/>
      </c>
      <c r="Q61" s="175" t="str">
        <f>Registrace!S61</f>
        <v/>
      </c>
      <c r="R61" s="116" t="str">
        <f t="shared" si="2"/>
        <v/>
      </c>
      <c r="S61" s="116" t="str">
        <f t="shared" si="3"/>
        <v/>
      </c>
      <c r="T61" s="176" t="str">
        <f t="shared" si="56"/>
        <v/>
      </c>
      <c r="U61" s="177" t="str">
        <f t="shared" si="5"/>
        <v/>
      </c>
      <c r="V61" s="181" t="str">
        <f t="shared" si="47"/>
        <v/>
      </c>
      <c r="W61" s="176" t="str">
        <f t="shared" ref="W61:AH61" si="65">IF($H61=W$3,$T61,"")</f>
        <v/>
      </c>
      <c r="X61" s="180" t="str">
        <f t="shared" si="65"/>
        <v/>
      </c>
      <c r="Y61" s="180" t="str">
        <f t="shared" si="65"/>
        <v/>
      </c>
      <c r="Z61" s="180" t="str">
        <f t="shared" si="65"/>
        <v/>
      </c>
      <c r="AA61" s="180" t="str">
        <f t="shared" si="65"/>
        <v/>
      </c>
      <c r="AB61" s="180" t="str">
        <f t="shared" si="65"/>
        <v/>
      </c>
      <c r="AC61" s="180" t="str">
        <f t="shared" si="65"/>
        <v/>
      </c>
      <c r="AD61" s="180" t="str">
        <f t="shared" si="65"/>
        <v/>
      </c>
      <c r="AE61" s="180" t="str">
        <f t="shared" si="65"/>
        <v/>
      </c>
      <c r="AF61" s="180" t="str">
        <f t="shared" si="65"/>
        <v/>
      </c>
      <c r="AG61" s="180" t="str">
        <f t="shared" si="65"/>
        <v/>
      </c>
      <c r="AH61" s="180" t="str">
        <f t="shared" si="65"/>
        <v/>
      </c>
    </row>
    <row r="62" ht="12.75" customHeight="1">
      <c r="A62" s="168" t="str">
        <f>Registrace!A62</f>
        <v/>
      </c>
      <c r="B62" s="169" t="str">
        <f>Registrace!B62</f>
        <v/>
      </c>
      <c r="C62" s="169" t="str">
        <f>Registrace!C62</f>
        <v/>
      </c>
      <c r="D62" s="170" t="str">
        <f>Registrace!D62</f>
        <v/>
      </c>
      <c r="E62" s="171" t="str">
        <f>Registrace!G62</f>
        <v/>
      </c>
      <c r="F62" s="171" t="str">
        <f>Registrace!H62</f>
        <v/>
      </c>
      <c r="G62" s="171" t="str">
        <f>Registrace!I62</f>
        <v/>
      </c>
      <c r="H62" s="171" t="str">
        <f>Registrace!J62</f>
        <v/>
      </c>
      <c r="I62" s="175" t="str">
        <f>Registrace!K62</f>
        <v/>
      </c>
      <c r="J62" s="170" t="str">
        <f>Registrace!L62</f>
        <v/>
      </c>
      <c r="K62" s="170" t="str">
        <f>Registrace!M62</f>
        <v/>
      </c>
      <c r="L62" s="182" t="str">
        <f>IF(ISNUMBER(Registrace!N62),Registrace!N62,"")</f>
        <v/>
      </c>
      <c r="M62" s="182" t="str">
        <f>IF(ISNUMBER(Registrace!O62),Registrace!O62,"")</f>
        <v/>
      </c>
      <c r="N62" s="175" t="str">
        <f>IF(ISNUMBER(Registrace!P62),Registrace!P62,"")</f>
        <v/>
      </c>
      <c r="O62" s="175" t="str">
        <f>IF(ISNUMBER(Registrace!Q62),Registrace!Q62,"")</f>
        <v/>
      </c>
      <c r="P62" s="175" t="str">
        <f>IF(ISNUMBER(Registrace!R62),Registrace!R62,"")</f>
        <v/>
      </c>
      <c r="Q62" s="175" t="str">
        <f>Registrace!S62</f>
        <v/>
      </c>
      <c r="R62" s="116" t="str">
        <f t="shared" si="2"/>
        <v/>
      </c>
      <c r="S62" s="116" t="str">
        <f t="shared" si="3"/>
        <v/>
      </c>
      <c r="T62" s="176" t="str">
        <f t="shared" si="56"/>
        <v/>
      </c>
      <c r="U62" s="177" t="str">
        <f t="shared" si="5"/>
        <v/>
      </c>
      <c r="V62" s="181" t="str">
        <f t="shared" si="47"/>
        <v/>
      </c>
      <c r="W62" s="176" t="str">
        <f t="shared" ref="W62:AH62" si="66">IF($H62=W$3,$T62,"")</f>
        <v/>
      </c>
      <c r="X62" s="180" t="str">
        <f t="shared" si="66"/>
        <v/>
      </c>
      <c r="Y62" s="180" t="str">
        <f t="shared" si="66"/>
        <v/>
      </c>
      <c r="Z62" s="180" t="str">
        <f t="shared" si="66"/>
        <v/>
      </c>
      <c r="AA62" s="180" t="str">
        <f t="shared" si="66"/>
        <v/>
      </c>
      <c r="AB62" s="180" t="str">
        <f t="shared" si="66"/>
        <v/>
      </c>
      <c r="AC62" s="180" t="str">
        <f t="shared" si="66"/>
        <v/>
      </c>
      <c r="AD62" s="180" t="str">
        <f t="shared" si="66"/>
        <v/>
      </c>
      <c r="AE62" s="180" t="str">
        <f t="shared" si="66"/>
        <v/>
      </c>
      <c r="AF62" s="180" t="str">
        <f t="shared" si="66"/>
        <v/>
      </c>
      <c r="AG62" s="180" t="str">
        <f t="shared" si="66"/>
        <v/>
      </c>
      <c r="AH62" s="180" t="str">
        <f t="shared" si="66"/>
        <v/>
      </c>
    </row>
    <row r="63" ht="12.75" customHeight="1">
      <c r="A63" s="168" t="str">
        <f>Registrace!A63</f>
        <v/>
      </c>
      <c r="B63" s="169" t="str">
        <f>Registrace!B63</f>
        <v/>
      </c>
      <c r="C63" s="169" t="str">
        <f>Registrace!C63</f>
        <v/>
      </c>
      <c r="D63" s="170" t="str">
        <f>Registrace!D63</f>
        <v/>
      </c>
      <c r="E63" s="171" t="str">
        <f>Registrace!G63</f>
        <v/>
      </c>
      <c r="F63" s="171" t="str">
        <f>Registrace!H63</f>
        <v/>
      </c>
      <c r="G63" s="171" t="str">
        <f>Registrace!I63</f>
        <v/>
      </c>
      <c r="H63" s="171" t="str">
        <f>Registrace!J63</f>
        <v/>
      </c>
      <c r="I63" s="175" t="str">
        <f>Registrace!K63</f>
        <v/>
      </c>
      <c r="J63" s="170" t="str">
        <f>Registrace!L63</f>
        <v/>
      </c>
      <c r="K63" s="170" t="str">
        <f>Registrace!M63</f>
        <v/>
      </c>
      <c r="L63" s="182" t="str">
        <f>IF(ISNUMBER(Registrace!N63),Registrace!N63,"")</f>
        <v/>
      </c>
      <c r="M63" s="182" t="str">
        <f>IF(ISNUMBER(Registrace!O63),Registrace!O63,"")</f>
        <v/>
      </c>
      <c r="N63" s="175" t="str">
        <f>IF(ISNUMBER(Registrace!P63),Registrace!P63,"")</f>
        <v/>
      </c>
      <c r="O63" s="175" t="str">
        <f>IF(ISNUMBER(Registrace!Q63),Registrace!Q63,"")</f>
        <v/>
      </c>
      <c r="P63" s="175" t="str">
        <f>IF(ISNUMBER(Registrace!R63),Registrace!R63,"")</f>
        <v/>
      </c>
      <c r="Q63" s="175" t="str">
        <f>Registrace!S63</f>
        <v/>
      </c>
      <c r="R63" s="116" t="str">
        <f t="shared" si="2"/>
        <v/>
      </c>
      <c r="S63" s="116" t="str">
        <f t="shared" si="3"/>
        <v/>
      </c>
      <c r="T63" s="176" t="str">
        <f t="shared" si="56"/>
        <v/>
      </c>
      <c r="U63" s="177" t="str">
        <f t="shared" si="5"/>
        <v/>
      </c>
      <c r="V63" s="181" t="str">
        <f t="shared" si="47"/>
        <v/>
      </c>
      <c r="W63" s="176" t="str">
        <f t="shared" ref="W63:AH63" si="67">IF($H63=W$3,$T63,"")</f>
        <v/>
      </c>
      <c r="X63" s="180" t="str">
        <f t="shared" si="67"/>
        <v/>
      </c>
      <c r="Y63" s="180" t="str">
        <f t="shared" si="67"/>
        <v/>
      </c>
      <c r="Z63" s="180" t="str">
        <f t="shared" si="67"/>
        <v/>
      </c>
      <c r="AA63" s="180" t="str">
        <f t="shared" si="67"/>
        <v/>
      </c>
      <c r="AB63" s="180" t="str">
        <f t="shared" si="67"/>
        <v/>
      </c>
      <c r="AC63" s="180" t="str">
        <f t="shared" si="67"/>
        <v/>
      </c>
      <c r="AD63" s="180" t="str">
        <f t="shared" si="67"/>
        <v/>
      </c>
      <c r="AE63" s="180" t="str">
        <f t="shared" si="67"/>
        <v/>
      </c>
      <c r="AF63" s="180" t="str">
        <f t="shared" si="67"/>
        <v/>
      </c>
      <c r="AG63" s="180" t="str">
        <f t="shared" si="67"/>
        <v/>
      </c>
      <c r="AH63" s="180" t="str">
        <f t="shared" si="67"/>
        <v/>
      </c>
    </row>
    <row r="64" ht="14.2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58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ht="14.2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58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ht="14.25" customHeight="1">
      <c r="A66" s="12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4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2"/>
      <c r="AG66" s="183"/>
      <c r="AH66" s="12"/>
    </row>
    <row r="67" ht="14.2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58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ht="14.25" customHeight="1">
      <c r="A68" s="131">
        <v>1.0</v>
      </c>
      <c r="B68" s="185" t="s">
        <v>161</v>
      </c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86" t="str">
        <f t="shared" ref="R68:R127" si="69">NA()</f>
        <v>#N/A</v>
      </c>
      <c r="S68" s="186"/>
      <c r="T68" s="167"/>
      <c r="U68" s="158">
        <v>1.0</v>
      </c>
      <c r="V68" s="187">
        <f t="shared" ref="V68:AH68" si="68">MATCH(LARGE(V$4:V$63,$U68),V$4:V$63,0)</f>
        <v>28</v>
      </c>
      <c r="W68" s="186" t="str">
        <f t="shared" si="68"/>
        <v>#NUM!</v>
      </c>
      <c r="X68" s="186">
        <f t="shared" si="68"/>
        <v>2</v>
      </c>
      <c r="Y68" s="186" t="str">
        <f t="shared" si="68"/>
        <v>#NUM!</v>
      </c>
      <c r="Z68" s="186">
        <f t="shared" si="68"/>
        <v>19</v>
      </c>
      <c r="AA68" s="186" t="str">
        <f t="shared" si="68"/>
        <v>#NUM!</v>
      </c>
      <c r="AB68" s="186">
        <f t="shared" si="68"/>
        <v>21</v>
      </c>
      <c r="AC68" s="186" t="str">
        <f t="shared" si="68"/>
        <v>#NUM!</v>
      </c>
      <c r="AD68" s="186">
        <f t="shared" si="68"/>
        <v>6</v>
      </c>
      <c r="AE68" s="186" t="str">
        <f t="shared" si="68"/>
        <v>#NUM!</v>
      </c>
      <c r="AF68" s="186" t="str">
        <f t="shared" si="68"/>
        <v>#NUM!</v>
      </c>
      <c r="AG68" s="186" t="str">
        <f t="shared" si="68"/>
        <v>#NUM!</v>
      </c>
      <c r="AH68" s="186" t="str">
        <f t="shared" si="68"/>
        <v>#NUM!</v>
      </c>
    </row>
    <row r="69" ht="14.25" customHeight="1">
      <c r="A69" s="131">
        <v>2.0</v>
      </c>
      <c r="B69" s="185" t="s">
        <v>161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86" t="str">
        <f t="shared" si="69"/>
        <v>#N/A</v>
      </c>
      <c r="S69" s="186"/>
      <c r="T69" s="167"/>
      <c r="U69" s="158">
        <v>2.0</v>
      </c>
      <c r="V69" s="187">
        <f>MATCH(LARGE(V$4:V$63,U69),V$4:V$63,0)</f>
        <v>10</v>
      </c>
      <c r="W69" s="186" t="str">
        <f t="shared" ref="W69:AH69" si="70">MATCH(LARGE(W$4:W$63,$U69),W$4:W$63,0)</f>
        <v>#NUM!</v>
      </c>
      <c r="X69" s="186">
        <f t="shared" si="70"/>
        <v>28</v>
      </c>
      <c r="Y69" s="186" t="str">
        <f t="shared" si="70"/>
        <v>#NUM!</v>
      </c>
      <c r="Z69" s="186">
        <f t="shared" si="70"/>
        <v>1</v>
      </c>
      <c r="AA69" s="186" t="str">
        <f t="shared" si="70"/>
        <v>#NUM!</v>
      </c>
      <c r="AB69" s="186">
        <f t="shared" si="70"/>
        <v>14</v>
      </c>
      <c r="AC69" s="186" t="str">
        <f t="shared" si="70"/>
        <v>#NUM!</v>
      </c>
      <c r="AD69" s="186">
        <f t="shared" si="70"/>
        <v>29</v>
      </c>
      <c r="AE69" s="186" t="str">
        <f t="shared" si="70"/>
        <v>#NUM!</v>
      </c>
      <c r="AF69" s="186" t="str">
        <f t="shared" si="70"/>
        <v>#NUM!</v>
      </c>
      <c r="AG69" s="186" t="str">
        <f t="shared" si="70"/>
        <v>#NUM!</v>
      </c>
      <c r="AH69" s="186" t="str">
        <f t="shared" si="70"/>
        <v>#NUM!</v>
      </c>
    </row>
    <row r="70" ht="14.25" customHeight="1">
      <c r="A70" s="131">
        <v>3.0</v>
      </c>
      <c r="B70" s="185" t="s">
        <v>161</v>
      </c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86" t="str">
        <f t="shared" si="69"/>
        <v>#N/A</v>
      </c>
      <c r="S70" s="186"/>
      <c r="T70" s="167"/>
      <c r="U70" s="158">
        <v>3.0</v>
      </c>
      <c r="V70" s="187">
        <f t="shared" ref="V70:AH70" si="71">MATCH(LARGE(V$4:V$63,$U70),V$4:V$63,0)</f>
        <v>21</v>
      </c>
      <c r="W70" s="186" t="str">
        <f t="shared" si="71"/>
        <v>#NUM!</v>
      </c>
      <c r="X70" s="186">
        <f t="shared" si="71"/>
        <v>10</v>
      </c>
      <c r="Y70" s="186" t="str">
        <f t="shared" si="71"/>
        <v>#NUM!</v>
      </c>
      <c r="Z70" s="186">
        <f t="shared" si="71"/>
        <v>27</v>
      </c>
      <c r="AA70" s="186" t="str">
        <f t="shared" si="71"/>
        <v>#NUM!</v>
      </c>
      <c r="AB70" s="186">
        <f t="shared" si="71"/>
        <v>24</v>
      </c>
      <c r="AC70" s="186" t="str">
        <f t="shared" si="71"/>
        <v>#NUM!</v>
      </c>
      <c r="AD70" s="186">
        <f t="shared" si="71"/>
        <v>16</v>
      </c>
      <c r="AE70" s="186" t="str">
        <f t="shared" si="71"/>
        <v>#NUM!</v>
      </c>
      <c r="AF70" s="186" t="str">
        <f t="shared" si="71"/>
        <v>#NUM!</v>
      </c>
      <c r="AG70" s="186" t="str">
        <f t="shared" si="71"/>
        <v>#NUM!</v>
      </c>
      <c r="AH70" s="186" t="str">
        <f t="shared" si="71"/>
        <v>#NUM!</v>
      </c>
    </row>
    <row r="71" ht="14.25" customHeight="1">
      <c r="A71" s="131">
        <v>4.0</v>
      </c>
      <c r="B71" s="185" t="s">
        <v>161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86" t="str">
        <f t="shared" si="69"/>
        <v>#N/A</v>
      </c>
      <c r="S71" s="186"/>
      <c r="T71" s="167"/>
      <c r="U71" s="158">
        <v>4.0</v>
      </c>
      <c r="V71" s="187">
        <f t="shared" ref="V71:V127" si="73">MATCH(LARGE(V$4:V$63,U71),V$4:V$63,0)</f>
        <v>15</v>
      </c>
      <c r="W71" s="186" t="str">
        <f t="shared" ref="W71:AH71" si="72">MATCH(LARGE(W$4:W$63,$U71),W$4:W$63,0)</f>
        <v>#NUM!</v>
      </c>
      <c r="X71" s="186">
        <f t="shared" si="72"/>
        <v>18</v>
      </c>
      <c r="Y71" s="186" t="str">
        <f t="shared" si="72"/>
        <v>#NUM!</v>
      </c>
      <c r="Z71" s="186">
        <f t="shared" si="72"/>
        <v>4</v>
      </c>
      <c r="AA71" s="186" t="str">
        <f t="shared" si="72"/>
        <v>#NUM!</v>
      </c>
      <c r="AB71" s="186" t="str">
        <f t="shared" si="72"/>
        <v>#NUM!</v>
      </c>
      <c r="AC71" s="186" t="str">
        <f t="shared" si="72"/>
        <v>#NUM!</v>
      </c>
      <c r="AD71" s="186" t="str">
        <f t="shared" si="72"/>
        <v>#NUM!</v>
      </c>
      <c r="AE71" s="186" t="str">
        <f t="shared" si="72"/>
        <v>#NUM!</v>
      </c>
      <c r="AF71" s="186" t="str">
        <f t="shared" si="72"/>
        <v>#NUM!</v>
      </c>
      <c r="AG71" s="186" t="str">
        <f t="shared" si="72"/>
        <v>#NUM!</v>
      </c>
      <c r="AH71" s="186" t="str">
        <f t="shared" si="72"/>
        <v>#NUM!</v>
      </c>
    </row>
    <row r="72" ht="14.25" customHeight="1">
      <c r="A72" s="131">
        <v>5.0</v>
      </c>
      <c r="B72" s="185" t="s">
        <v>161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86" t="str">
        <f t="shared" si="69"/>
        <v>#N/A</v>
      </c>
      <c r="S72" s="186"/>
      <c r="T72" s="167"/>
      <c r="U72" s="158">
        <v>5.0</v>
      </c>
      <c r="V72" s="187">
        <f t="shared" si="73"/>
        <v>2</v>
      </c>
      <c r="W72" s="186" t="str">
        <f t="shared" ref="W72:AH72" si="74">MATCH(LARGE(W$4:W$63,$U72),W$4:W$63,0)</f>
        <v>#NUM!</v>
      </c>
      <c r="X72" s="186">
        <f t="shared" si="74"/>
        <v>15</v>
      </c>
      <c r="Y72" s="186" t="str">
        <f t="shared" si="74"/>
        <v>#NUM!</v>
      </c>
      <c r="Z72" s="186" t="str">
        <f t="shared" si="74"/>
        <v>#NUM!</v>
      </c>
      <c r="AA72" s="186" t="str">
        <f t="shared" si="74"/>
        <v>#NUM!</v>
      </c>
      <c r="AB72" s="186" t="str">
        <f t="shared" si="74"/>
        <v>#NUM!</v>
      </c>
      <c r="AC72" s="186" t="str">
        <f t="shared" si="74"/>
        <v>#NUM!</v>
      </c>
      <c r="AD72" s="186" t="str">
        <f t="shared" si="74"/>
        <v>#NUM!</v>
      </c>
      <c r="AE72" s="186" t="str">
        <f t="shared" si="74"/>
        <v>#NUM!</v>
      </c>
      <c r="AF72" s="186" t="str">
        <f t="shared" si="74"/>
        <v>#NUM!</v>
      </c>
      <c r="AG72" s="186" t="str">
        <f t="shared" si="74"/>
        <v>#NUM!</v>
      </c>
      <c r="AH72" s="186" t="str">
        <f t="shared" si="74"/>
        <v>#NUM!</v>
      </c>
    </row>
    <row r="73" ht="14.25" customHeight="1">
      <c r="A73" s="131">
        <v>6.0</v>
      </c>
      <c r="B73" s="185" t="s">
        <v>161</v>
      </c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86" t="str">
        <f t="shared" si="69"/>
        <v>#N/A</v>
      </c>
      <c r="S73" s="186"/>
      <c r="T73" s="167"/>
      <c r="U73" s="158">
        <v>6.0</v>
      </c>
      <c r="V73" s="187">
        <f t="shared" si="73"/>
        <v>7</v>
      </c>
      <c r="W73" s="186" t="str">
        <f t="shared" ref="W73:AH73" si="75">MATCH(LARGE(W$4:W$63,$U73),W$4:W$63,0)</f>
        <v>#NUM!</v>
      </c>
      <c r="X73" s="186">
        <f t="shared" si="75"/>
        <v>22</v>
      </c>
      <c r="Y73" s="186" t="str">
        <f t="shared" si="75"/>
        <v>#NUM!</v>
      </c>
      <c r="Z73" s="186" t="str">
        <f t="shared" si="75"/>
        <v>#NUM!</v>
      </c>
      <c r="AA73" s="186" t="str">
        <f t="shared" si="75"/>
        <v>#NUM!</v>
      </c>
      <c r="AB73" s="186" t="str">
        <f t="shared" si="75"/>
        <v>#NUM!</v>
      </c>
      <c r="AC73" s="186" t="str">
        <f t="shared" si="75"/>
        <v>#NUM!</v>
      </c>
      <c r="AD73" s="186" t="str">
        <f t="shared" si="75"/>
        <v>#NUM!</v>
      </c>
      <c r="AE73" s="186" t="str">
        <f t="shared" si="75"/>
        <v>#NUM!</v>
      </c>
      <c r="AF73" s="186" t="str">
        <f t="shared" si="75"/>
        <v>#NUM!</v>
      </c>
      <c r="AG73" s="186" t="str">
        <f t="shared" si="75"/>
        <v>#NUM!</v>
      </c>
      <c r="AH73" s="186" t="str">
        <f t="shared" si="75"/>
        <v>#NUM!</v>
      </c>
    </row>
    <row r="74" ht="14.25" customHeight="1">
      <c r="A74" s="131">
        <v>7.0</v>
      </c>
      <c r="B74" s="185" t="s">
        <v>161</v>
      </c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86" t="str">
        <f t="shared" si="69"/>
        <v>#N/A</v>
      </c>
      <c r="S74" s="186"/>
      <c r="T74" s="167"/>
      <c r="U74" s="158">
        <v>7.0</v>
      </c>
      <c r="V74" s="187">
        <f t="shared" si="73"/>
        <v>25</v>
      </c>
      <c r="W74" s="186" t="str">
        <f t="shared" ref="W74:AH74" si="76">MATCH(LARGE(W$4:W$63,$U74),W$4:W$63,0)</f>
        <v>#NUM!</v>
      </c>
      <c r="X74" s="186">
        <f t="shared" si="76"/>
        <v>7</v>
      </c>
      <c r="Y74" s="186" t="str">
        <f t="shared" si="76"/>
        <v>#NUM!</v>
      </c>
      <c r="Z74" s="186" t="str">
        <f t="shared" si="76"/>
        <v>#NUM!</v>
      </c>
      <c r="AA74" s="186" t="str">
        <f t="shared" si="76"/>
        <v>#NUM!</v>
      </c>
      <c r="AB74" s="186" t="str">
        <f t="shared" si="76"/>
        <v>#NUM!</v>
      </c>
      <c r="AC74" s="186" t="str">
        <f t="shared" si="76"/>
        <v>#NUM!</v>
      </c>
      <c r="AD74" s="186" t="str">
        <f t="shared" si="76"/>
        <v>#NUM!</v>
      </c>
      <c r="AE74" s="186" t="str">
        <f t="shared" si="76"/>
        <v>#NUM!</v>
      </c>
      <c r="AF74" s="186" t="str">
        <f t="shared" si="76"/>
        <v>#NUM!</v>
      </c>
      <c r="AG74" s="186" t="str">
        <f t="shared" si="76"/>
        <v>#NUM!</v>
      </c>
      <c r="AH74" s="186" t="str">
        <f t="shared" si="76"/>
        <v>#NUM!</v>
      </c>
    </row>
    <row r="75" ht="14.25" customHeight="1">
      <c r="A75" s="131">
        <v>8.0</v>
      </c>
      <c r="B75" s="185" t="s">
        <v>161</v>
      </c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86" t="str">
        <f t="shared" si="69"/>
        <v>#N/A</v>
      </c>
      <c r="S75" s="186"/>
      <c r="T75" s="167"/>
      <c r="U75" s="158">
        <v>8.0</v>
      </c>
      <c r="V75" s="187">
        <f t="shared" si="73"/>
        <v>22</v>
      </c>
      <c r="W75" s="186" t="str">
        <f t="shared" ref="W75:AH75" si="77">MATCH(LARGE(W$4:W$63,$U75),W$4:W$63,0)</f>
        <v>#NUM!</v>
      </c>
      <c r="X75" s="186">
        <f t="shared" si="77"/>
        <v>25</v>
      </c>
      <c r="Y75" s="186" t="str">
        <f t="shared" si="77"/>
        <v>#NUM!</v>
      </c>
      <c r="Z75" s="186" t="str">
        <f t="shared" si="77"/>
        <v>#NUM!</v>
      </c>
      <c r="AA75" s="186" t="str">
        <f t="shared" si="77"/>
        <v>#NUM!</v>
      </c>
      <c r="AB75" s="186" t="str">
        <f t="shared" si="77"/>
        <v>#NUM!</v>
      </c>
      <c r="AC75" s="186" t="str">
        <f t="shared" si="77"/>
        <v>#NUM!</v>
      </c>
      <c r="AD75" s="186" t="str">
        <f t="shared" si="77"/>
        <v>#NUM!</v>
      </c>
      <c r="AE75" s="186" t="str">
        <f t="shared" si="77"/>
        <v>#NUM!</v>
      </c>
      <c r="AF75" s="186" t="str">
        <f t="shared" si="77"/>
        <v>#NUM!</v>
      </c>
      <c r="AG75" s="186" t="str">
        <f t="shared" si="77"/>
        <v>#NUM!</v>
      </c>
      <c r="AH75" s="186" t="str">
        <f t="shared" si="77"/>
        <v>#NUM!</v>
      </c>
    </row>
    <row r="76" ht="14.25" customHeight="1">
      <c r="A76" s="131">
        <v>9.0</v>
      </c>
      <c r="B76" s="185" t="s">
        <v>161</v>
      </c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86" t="str">
        <f t="shared" si="69"/>
        <v>#N/A</v>
      </c>
      <c r="S76" s="186"/>
      <c r="T76" s="167"/>
      <c r="U76" s="158">
        <v>9.0</v>
      </c>
      <c r="V76" s="187">
        <f t="shared" si="73"/>
        <v>26</v>
      </c>
      <c r="W76" s="186" t="str">
        <f t="shared" ref="W76:AH76" si="78">MATCH(LARGE(W$4:W$63,$U76),W$4:W$63,0)</f>
        <v>#NUM!</v>
      </c>
      <c r="X76" s="186">
        <f t="shared" si="78"/>
        <v>12</v>
      </c>
      <c r="Y76" s="186" t="str">
        <f t="shared" si="78"/>
        <v>#NUM!</v>
      </c>
      <c r="Z76" s="186" t="str">
        <f t="shared" si="78"/>
        <v>#NUM!</v>
      </c>
      <c r="AA76" s="186" t="str">
        <f t="shared" si="78"/>
        <v>#NUM!</v>
      </c>
      <c r="AB76" s="186" t="str">
        <f t="shared" si="78"/>
        <v>#NUM!</v>
      </c>
      <c r="AC76" s="186" t="str">
        <f t="shared" si="78"/>
        <v>#NUM!</v>
      </c>
      <c r="AD76" s="186" t="str">
        <f t="shared" si="78"/>
        <v>#NUM!</v>
      </c>
      <c r="AE76" s="186" t="str">
        <f t="shared" si="78"/>
        <v>#NUM!</v>
      </c>
      <c r="AF76" s="186" t="str">
        <f t="shared" si="78"/>
        <v>#NUM!</v>
      </c>
      <c r="AG76" s="186" t="str">
        <f t="shared" si="78"/>
        <v>#NUM!</v>
      </c>
      <c r="AH76" s="186" t="str">
        <f t="shared" si="78"/>
        <v>#NUM!</v>
      </c>
    </row>
    <row r="77" ht="14.25" customHeight="1">
      <c r="A77" s="131">
        <v>10.0</v>
      </c>
      <c r="B77" s="185" t="s">
        <v>161</v>
      </c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86" t="str">
        <f t="shared" si="69"/>
        <v>#N/A</v>
      </c>
      <c r="S77" s="186"/>
      <c r="T77" s="167"/>
      <c r="U77" s="158">
        <v>10.0</v>
      </c>
      <c r="V77" s="187">
        <f t="shared" si="73"/>
        <v>12</v>
      </c>
      <c r="W77" s="186" t="str">
        <f t="shared" ref="W77:AH77" si="79">MATCH(LARGE(W$4:W$63,$U77),W$4:W$63,0)</f>
        <v>#NUM!</v>
      </c>
      <c r="X77" s="186">
        <f t="shared" si="79"/>
        <v>26</v>
      </c>
      <c r="Y77" s="186" t="str">
        <f t="shared" si="79"/>
        <v>#NUM!</v>
      </c>
      <c r="Z77" s="186" t="str">
        <f t="shared" si="79"/>
        <v>#NUM!</v>
      </c>
      <c r="AA77" s="186" t="str">
        <f t="shared" si="79"/>
        <v>#NUM!</v>
      </c>
      <c r="AB77" s="186" t="str">
        <f t="shared" si="79"/>
        <v>#NUM!</v>
      </c>
      <c r="AC77" s="186" t="str">
        <f t="shared" si="79"/>
        <v>#NUM!</v>
      </c>
      <c r="AD77" s="186" t="str">
        <f t="shared" si="79"/>
        <v>#NUM!</v>
      </c>
      <c r="AE77" s="186" t="str">
        <f t="shared" si="79"/>
        <v>#NUM!</v>
      </c>
      <c r="AF77" s="186" t="str">
        <f t="shared" si="79"/>
        <v>#NUM!</v>
      </c>
      <c r="AG77" s="186" t="str">
        <f t="shared" si="79"/>
        <v>#NUM!</v>
      </c>
      <c r="AH77" s="186" t="str">
        <f t="shared" si="79"/>
        <v>#NUM!</v>
      </c>
    </row>
    <row r="78" ht="14.25" customHeight="1">
      <c r="A78" s="131">
        <v>11.0</v>
      </c>
      <c r="B78" s="185" t="s">
        <v>161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86" t="str">
        <f t="shared" si="69"/>
        <v>#N/A</v>
      </c>
      <c r="S78" s="186"/>
      <c r="T78" s="167"/>
      <c r="U78" s="158">
        <v>11.0</v>
      </c>
      <c r="V78" s="187">
        <f t="shared" si="73"/>
        <v>12</v>
      </c>
      <c r="W78" s="186" t="str">
        <f t="shared" ref="W78:AH78" si="80">MATCH(LARGE(W$4:W$63,$U78),W$4:W$63,0)</f>
        <v>#NUM!</v>
      </c>
      <c r="X78" s="186">
        <f t="shared" si="80"/>
        <v>8</v>
      </c>
      <c r="Y78" s="186" t="str">
        <f t="shared" si="80"/>
        <v>#NUM!</v>
      </c>
      <c r="Z78" s="186" t="str">
        <f t="shared" si="80"/>
        <v>#NUM!</v>
      </c>
      <c r="AA78" s="186" t="str">
        <f t="shared" si="80"/>
        <v>#NUM!</v>
      </c>
      <c r="AB78" s="186" t="str">
        <f t="shared" si="80"/>
        <v>#NUM!</v>
      </c>
      <c r="AC78" s="186" t="str">
        <f t="shared" si="80"/>
        <v>#NUM!</v>
      </c>
      <c r="AD78" s="186" t="str">
        <f t="shared" si="80"/>
        <v>#NUM!</v>
      </c>
      <c r="AE78" s="186" t="str">
        <f t="shared" si="80"/>
        <v>#NUM!</v>
      </c>
      <c r="AF78" s="186" t="str">
        <f t="shared" si="80"/>
        <v>#NUM!</v>
      </c>
      <c r="AG78" s="186" t="str">
        <f t="shared" si="80"/>
        <v>#NUM!</v>
      </c>
      <c r="AH78" s="186" t="str">
        <f t="shared" si="80"/>
        <v>#NUM!</v>
      </c>
    </row>
    <row r="79" ht="14.25" customHeight="1">
      <c r="A79" s="131">
        <v>12.0</v>
      </c>
      <c r="B79" s="185" t="s">
        <v>161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86" t="str">
        <f t="shared" si="69"/>
        <v>#N/A</v>
      </c>
      <c r="S79" s="186"/>
      <c r="T79" s="167"/>
      <c r="U79" s="158">
        <v>12.0</v>
      </c>
      <c r="V79" s="187">
        <f t="shared" si="73"/>
        <v>5</v>
      </c>
      <c r="W79" s="186" t="str">
        <f t="shared" ref="W79:AH79" si="81">MATCH(LARGE(W$4:W$63,$U79),W$4:W$63,0)</f>
        <v>#NUM!</v>
      </c>
      <c r="X79" s="186">
        <f t="shared" si="81"/>
        <v>23</v>
      </c>
      <c r="Y79" s="186" t="str">
        <f t="shared" si="81"/>
        <v>#NUM!</v>
      </c>
      <c r="Z79" s="186" t="str">
        <f t="shared" si="81"/>
        <v>#NUM!</v>
      </c>
      <c r="AA79" s="186" t="str">
        <f t="shared" si="81"/>
        <v>#NUM!</v>
      </c>
      <c r="AB79" s="186" t="str">
        <f t="shared" si="81"/>
        <v>#NUM!</v>
      </c>
      <c r="AC79" s="186" t="str">
        <f t="shared" si="81"/>
        <v>#NUM!</v>
      </c>
      <c r="AD79" s="186" t="str">
        <f t="shared" si="81"/>
        <v>#NUM!</v>
      </c>
      <c r="AE79" s="186" t="str">
        <f t="shared" si="81"/>
        <v>#NUM!</v>
      </c>
      <c r="AF79" s="186" t="str">
        <f t="shared" si="81"/>
        <v>#NUM!</v>
      </c>
      <c r="AG79" s="186" t="str">
        <f t="shared" si="81"/>
        <v>#NUM!</v>
      </c>
      <c r="AH79" s="186" t="str">
        <f t="shared" si="81"/>
        <v>#NUM!</v>
      </c>
    </row>
    <row r="80" ht="14.25" customHeight="1">
      <c r="A80" s="131">
        <v>13.0</v>
      </c>
      <c r="B80" s="185" t="s">
        <v>161</v>
      </c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86" t="str">
        <f t="shared" si="69"/>
        <v>#N/A</v>
      </c>
      <c r="S80" s="186"/>
      <c r="T80" s="167"/>
      <c r="U80" s="158">
        <v>13.0</v>
      </c>
      <c r="V80" s="187">
        <f t="shared" si="73"/>
        <v>5</v>
      </c>
      <c r="W80" s="186" t="str">
        <f t="shared" ref="W80:AH80" si="82">MATCH(LARGE(W$4:W$63,$U80),W$4:W$63,0)</f>
        <v>#NUM!</v>
      </c>
      <c r="X80" s="186">
        <f t="shared" si="82"/>
        <v>20</v>
      </c>
      <c r="Y80" s="186" t="str">
        <f t="shared" si="82"/>
        <v>#NUM!</v>
      </c>
      <c r="Z80" s="186" t="str">
        <f t="shared" si="82"/>
        <v>#NUM!</v>
      </c>
      <c r="AA80" s="186" t="str">
        <f t="shared" si="82"/>
        <v>#NUM!</v>
      </c>
      <c r="AB80" s="186" t="str">
        <f t="shared" si="82"/>
        <v>#NUM!</v>
      </c>
      <c r="AC80" s="186" t="str">
        <f t="shared" si="82"/>
        <v>#NUM!</v>
      </c>
      <c r="AD80" s="186" t="str">
        <f t="shared" si="82"/>
        <v>#NUM!</v>
      </c>
      <c r="AE80" s="186" t="str">
        <f t="shared" si="82"/>
        <v>#NUM!</v>
      </c>
      <c r="AF80" s="186" t="str">
        <f t="shared" si="82"/>
        <v>#NUM!</v>
      </c>
      <c r="AG80" s="186" t="str">
        <f t="shared" si="82"/>
        <v>#NUM!</v>
      </c>
      <c r="AH80" s="186" t="str">
        <f t="shared" si="82"/>
        <v>#NUM!</v>
      </c>
    </row>
    <row r="81" ht="14.25" customHeight="1">
      <c r="A81" s="131">
        <v>14.0</v>
      </c>
      <c r="B81" s="185" t="s">
        <v>161</v>
      </c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86" t="str">
        <f t="shared" si="69"/>
        <v>#N/A</v>
      </c>
      <c r="S81" s="186"/>
      <c r="T81" s="167"/>
      <c r="U81" s="158">
        <v>14.0</v>
      </c>
      <c r="V81" s="187">
        <f t="shared" si="73"/>
        <v>17</v>
      </c>
      <c r="W81" s="186" t="str">
        <f t="shared" ref="W81:AH81" si="83">MATCH(LARGE(W$4:W$63,$U81),W$4:W$63,0)</f>
        <v>#NUM!</v>
      </c>
      <c r="X81" s="186">
        <f t="shared" si="83"/>
        <v>17</v>
      </c>
      <c r="Y81" s="186" t="str">
        <f t="shared" si="83"/>
        <v>#NUM!</v>
      </c>
      <c r="Z81" s="186" t="str">
        <f t="shared" si="83"/>
        <v>#NUM!</v>
      </c>
      <c r="AA81" s="186" t="str">
        <f t="shared" si="83"/>
        <v>#NUM!</v>
      </c>
      <c r="AB81" s="186" t="str">
        <f t="shared" si="83"/>
        <v>#NUM!</v>
      </c>
      <c r="AC81" s="186" t="str">
        <f t="shared" si="83"/>
        <v>#NUM!</v>
      </c>
      <c r="AD81" s="186" t="str">
        <f t="shared" si="83"/>
        <v>#NUM!</v>
      </c>
      <c r="AE81" s="186" t="str">
        <f t="shared" si="83"/>
        <v>#NUM!</v>
      </c>
      <c r="AF81" s="186" t="str">
        <f t="shared" si="83"/>
        <v>#NUM!</v>
      </c>
      <c r="AG81" s="186" t="str">
        <f t="shared" si="83"/>
        <v>#NUM!</v>
      </c>
      <c r="AH81" s="186" t="str">
        <f t="shared" si="83"/>
        <v>#NUM!</v>
      </c>
    </row>
    <row r="82" ht="14.25" customHeight="1">
      <c r="A82" s="131">
        <v>15.0</v>
      </c>
      <c r="B82" s="185" t="s">
        <v>161</v>
      </c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86" t="str">
        <f t="shared" si="69"/>
        <v>#N/A</v>
      </c>
      <c r="S82" s="186"/>
      <c r="T82" s="167"/>
      <c r="U82" s="158">
        <v>15.0</v>
      </c>
      <c r="V82" s="187">
        <f t="shared" si="73"/>
        <v>18</v>
      </c>
      <c r="W82" s="186" t="str">
        <f t="shared" ref="W82:AH82" si="84">MATCH(LARGE(W$4:W$63,$U82),W$4:W$63,0)</f>
        <v>#NUM!</v>
      </c>
      <c r="X82" s="186">
        <f t="shared" si="84"/>
        <v>5</v>
      </c>
      <c r="Y82" s="186" t="str">
        <f t="shared" si="84"/>
        <v>#NUM!</v>
      </c>
      <c r="Z82" s="186" t="str">
        <f t="shared" si="84"/>
        <v>#NUM!</v>
      </c>
      <c r="AA82" s="186" t="str">
        <f t="shared" si="84"/>
        <v>#NUM!</v>
      </c>
      <c r="AB82" s="186" t="str">
        <f t="shared" si="84"/>
        <v>#NUM!</v>
      </c>
      <c r="AC82" s="186" t="str">
        <f t="shared" si="84"/>
        <v>#NUM!</v>
      </c>
      <c r="AD82" s="186" t="str">
        <f t="shared" si="84"/>
        <v>#NUM!</v>
      </c>
      <c r="AE82" s="186" t="str">
        <f t="shared" si="84"/>
        <v>#NUM!</v>
      </c>
      <c r="AF82" s="186" t="str">
        <f t="shared" si="84"/>
        <v>#NUM!</v>
      </c>
      <c r="AG82" s="186" t="str">
        <f t="shared" si="84"/>
        <v>#NUM!</v>
      </c>
      <c r="AH82" s="186" t="str">
        <f t="shared" si="84"/>
        <v>#NUM!</v>
      </c>
    </row>
    <row r="83" ht="14.25" customHeight="1">
      <c r="A83" s="131">
        <v>16.0</v>
      </c>
      <c r="B83" s="185" t="s">
        <v>161</v>
      </c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86" t="str">
        <f t="shared" si="69"/>
        <v>#N/A</v>
      </c>
      <c r="S83" s="186"/>
      <c r="T83" s="167"/>
      <c r="U83" s="158">
        <v>16.0</v>
      </c>
      <c r="V83" s="187">
        <f t="shared" si="73"/>
        <v>8</v>
      </c>
      <c r="W83" s="186" t="str">
        <f t="shared" ref="W83:AH83" si="85">MATCH(LARGE(W$4:W$63,$U83),W$4:W$63,0)</f>
        <v>#NUM!</v>
      </c>
      <c r="X83" s="186">
        <f t="shared" si="85"/>
        <v>9</v>
      </c>
      <c r="Y83" s="186" t="str">
        <f t="shared" si="85"/>
        <v>#NUM!</v>
      </c>
      <c r="Z83" s="186" t="str">
        <f t="shared" si="85"/>
        <v>#NUM!</v>
      </c>
      <c r="AA83" s="186" t="str">
        <f t="shared" si="85"/>
        <v>#NUM!</v>
      </c>
      <c r="AB83" s="186" t="str">
        <f t="shared" si="85"/>
        <v>#NUM!</v>
      </c>
      <c r="AC83" s="186" t="str">
        <f t="shared" si="85"/>
        <v>#NUM!</v>
      </c>
      <c r="AD83" s="186" t="str">
        <f t="shared" si="85"/>
        <v>#NUM!</v>
      </c>
      <c r="AE83" s="186" t="str">
        <f t="shared" si="85"/>
        <v>#NUM!</v>
      </c>
      <c r="AF83" s="186" t="str">
        <f t="shared" si="85"/>
        <v>#NUM!</v>
      </c>
      <c r="AG83" s="186" t="str">
        <f t="shared" si="85"/>
        <v>#NUM!</v>
      </c>
      <c r="AH83" s="186" t="str">
        <f t="shared" si="85"/>
        <v>#NUM!</v>
      </c>
    </row>
    <row r="84" ht="14.25" customHeight="1">
      <c r="A84" s="131">
        <v>17.0</v>
      </c>
      <c r="B84" s="185" t="s">
        <v>161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86" t="str">
        <f t="shared" si="69"/>
        <v>#N/A</v>
      </c>
      <c r="S84" s="186"/>
      <c r="T84" s="167"/>
      <c r="U84" s="158">
        <v>17.0</v>
      </c>
      <c r="V84" s="187">
        <f t="shared" si="73"/>
        <v>19</v>
      </c>
      <c r="W84" s="186" t="str">
        <f t="shared" ref="W84:AH84" si="86">MATCH(LARGE(W$4:W$63,$U84),W$4:W$63,0)</f>
        <v>#NUM!</v>
      </c>
      <c r="X84" s="186">
        <f t="shared" si="86"/>
        <v>3</v>
      </c>
      <c r="Y84" s="186" t="str">
        <f t="shared" si="86"/>
        <v>#NUM!</v>
      </c>
      <c r="Z84" s="186" t="str">
        <f t="shared" si="86"/>
        <v>#NUM!</v>
      </c>
      <c r="AA84" s="186" t="str">
        <f t="shared" si="86"/>
        <v>#NUM!</v>
      </c>
      <c r="AB84" s="186" t="str">
        <f t="shared" si="86"/>
        <v>#NUM!</v>
      </c>
      <c r="AC84" s="186" t="str">
        <f t="shared" si="86"/>
        <v>#NUM!</v>
      </c>
      <c r="AD84" s="186" t="str">
        <f t="shared" si="86"/>
        <v>#NUM!</v>
      </c>
      <c r="AE84" s="186" t="str">
        <f t="shared" si="86"/>
        <v>#NUM!</v>
      </c>
      <c r="AF84" s="186" t="str">
        <f t="shared" si="86"/>
        <v>#NUM!</v>
      </c>
      <c r="AG84" s="186" t="str">
        <f t="shared" si="86"/>
        <v>#NUM!</v>
      </c>
      <c r="AH84" s="186" t="str">
        <f t="shared" si="86"/>
        <v>#NUM!</v>
      </c>
    </row>
    <row r="85" ht="14.25" customHeight="1">
      <c r="A85" s="131">
        <v>18.0</v>
      </c>
      <c r="B85" s="185" t="s">
        <v>161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86" t="str">
        <f t="shared" si="69"/>
        <v>#N/A</v>
      </c>
      <c r="S85" s="186"/>
      <c r="T85" s="167"/>
      <c r="U85" s="158">
        <v>18.0</v>
      </c>
      <c r="V85" s="187">
        <f t="shared" si="73"/>
        <v>14</v>
      </c>
      <c r="W85" s="186" t="str">
        <f t="shared" ref="W85:AH85" si="87">MATCH(LARGE(W$4:W$63,$U85),W$4:W$63,0)</f>
        <v>#NUM!</v>
      </c>
      <c r="X85" s="186">
        <f t="shared" si="87"/>
        <v>13</v>
      </c>
      <c r="Y85" s="186" t="str">
        <f t="shared" si="87"/>
        <v>#NUM!</v>
      </c>
      <c r="Z85" s="186" t="str">
        <f t="shared" si="87"/>
        <v>#NUM!</v>
      </c>
      <c r="AA85" s="186" t="str">
        <f t="shared" si="87"/>
        <v>#NUM!</v>
      </c>
      <c r="AB85" s="186" t="str">
        <f t="shared" si="87"/>
        <v>#NUM!</v>
      </c>
      <c r="AC85" s="186" t="str">
        <f t="shared" si="87"/>
        <v>#NUM!</v>
      </c>
      <c r="AD85" s="186" t="str">
        <f t="shared" si="87"/>
        <v>#NUM!</v>
      </c>
      <c r="AE85" s="186" t="str">
        <f t="shared" si="87"/>
        <v>#NUM!</v>
      </c>
      <c r="AF85" s="186" t="str">
        <f t="shared" si="87"/>
        <v>#NUM!</v>
      </c>
      <c r="AG85" s="186" t="str">
        <f t="shared" si="87"/>
        <v>#NUM!</v>
      </c>
      <c r="AH85" s="186" t="str">
        <f t="shared" si="87"/>
        <v>#NUM!</v>
      </c>
    </row>
    <row r="86" ht="14.25" customHeight="1">
      <c r="A86" s="131">
        <v>19.0</v>
      </c>
      <c r="B86" s="185" t="s">
        <v>161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86" t="str">
        <f t="shared" si="69"/>
        <v>#N/A</v>
      </c>
      <c r="S86" s="186"/>
      <c r="T86" s="167"/>
      <c r="U86" s="158">
        <v>19.0</v>
      </c>
      <c r="V86" s="187">
        <f t="shared" si="73"/>
        <v>24</v>
      </c>
      <c r="W86" s="186" t="str">
        <f t="shared" ref="W86:AH86" si="88">MATCH(LARGE(W$4:W$63,$U86),W$4:W$63,0)</f>
        <v>#NUM!</v>
      </c>
      <c r="X86" s="186">
        <f t="shared" si="88"/>
        <v>11</v>
      </c>
      <c r="Y86" s="186" t="str">
        <f t="shared" si="88"/>
        <v>#NUM!</v>
      </c>
      <c r="Z86" s="186" t="str">
        <f t="shared" si="88"/>
        <v>#NUM!</v>
      </c>
      <c r="AA86" s="186" t="str">
        <f t="shared" si="88"/>
        <v>#NUM!</v>
      </c>
      <c r="AB86" s="186" t="str">
        <f t="shared" si="88"/>
        <v>#NUM!</v>
      </c>
      <c r="AC86" s="186" t="str">
        <f t="shared" si="88"/>
        <v>#NUM!</v>
      </c>
      <c r="AD86" s="186" t="str">
        <f t="shared" si="88"/>
        <v>#NUM!</v>
      </c>
      <c r="AE86" s="186" t="str">
        <f t="shared" si="88"/>
        <v>#NUM!</v>
      </c>
      <c r="AF86" s="186" t="str">
        <f t="shared" si="88"/>
        <v>#NUM!</v>
      </c>
      <c r="AG86" s="186" t="str">
        <f t="shared" si="88"/>
        <v>#NUM!</v>
      </c>
      <c r="AH86" s="186" t="str">
        <f t="shared" si="88"/>
        <v>#NUM!</v>
      </c>
    </row>
    <row r="87" ht="14.25" customHeight="1">
      <c r="A87" s="131">
        <v>20.0</v>
      </c>
      <c r="B87" s="185" t="s">
        <v>161</v>
      </c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86" t="str">
        <f t="shared" si="69"/>
        <v>#N/A</v>
      </c>
      <c r="S87" s="186"/>
      <c r="T87" s="167"/>
      <c r="U87" s="158">
        <v>20.0</v>
      </c>
      <c r="V87" s="187">
        <f t="shared" si="73"/>
        <v>13</v>
      </c>
      <c r="W87" s="186" t="str">
        <f t="shared" ref="W87:AH87" si="89">MATCH(LARGE(W$4:W$63,$U87),W$4:W$63,0)</f>
        <v>#NUM!</v>
      </c>
      <c r="X87" s="186" t="str">
        <f t="shared" si="89"/>
        <v>#NUM!</v>
      </c>
      <c r="Y87" s="186" t="str">
        <f t="shared" si="89"/>
        <v>#NUM!</v>
      </c>
      <c r="Z87" s="186" t="str">
        <f t="shared" si="89"/>
        <v>#NUM!</v>
      </c>
      <c r="AA87" s="186" t="str">
        <f t="shared" si="89"/>
        <v>#NUM!</v>
      </c>
      <c r="AB87" s="186" t="str">
        <f t="shared" si="89"/>
        <v>#NUM!</v>
      </c>
      <c r="AC87" s="186" t="str">
        <f t="shared" si="89"/>
        <v>#NUM!</v>
      </c>
      <c r="AD87" s="186" t="str">
        <f t="shared" si="89"/>
        <v>#NUM!</v>
      </c>
      <c r="AE87" s="186" t="str">
        <f t="shared" si="89"/>
        <v>#NUM!</v>
      </c>
      <c r="AF87" s="186" t="str">
        <f t="shared" si="89"/>
        <v>#NUM!</v>
      </c>
      <c r="AG87" s="186" t="str">
        <f t="shared" si="89"/>
        <v>#NUM!</v>
      </c>
      <c r="AH87" s="186" t="str">
        <f t="shared" si="89"/>
        <v>#NUM!</v>
      </c>
    </row>
    <row r="88" ht="14.25" customHeight="1">
      <c r="A88" s="131">
        <v>21.0</v>
      </c>
      <c r="B88" s="185" t="s">
        <v>161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86" t="str">
        <f t="shared" si="69"/>
        <v>#N/A</v>
      </c>
      <c r="S88" s="186"/>
      <c r="T88" s="167"/>
      <c r="U88" s="158">
        <v>21.0</v>
      </c>
      <c r="V88" s="187">
        <f t="shared" si="73"/>
        <v>1</v>
      </c>
      <c r="W88" s="186" t="str">
        <f t="shared" ref="W88:AH88" si="90">MATCH(LARGE(W$4:W$63,$U88),W$4:W$63,0)</f>
        <v>#NUM!</v>
      </c>
      <c r="X88" s="186" t="str">
        <f t="shared" si="90"/>
        <v>#NUM!</v>
      </c>
      <c r="Y88" s="186" t="str">
        <f t="shared" si="90"/>
        <v>#NUM!</v>
      </c>
      <c r="Z88" s="186" t="str">
        <f t="shared" si="90"/>
        <v>#NUM!</v>
      </c>
      <c r="AA88" s="186" t="str">
        <f t="shared" si="90"/>
        <v>#NUM!</v>
      </c>
      <c r="AB88" s="186" t="str">
        <f t="shared" si="90"/>
        <v>#NUM!</v>
      </c>
      <c r="AC88" s="186" t="str">
        <f t="shared" si="90"/>
        <v>#NUM!</v>
      </c>
      <c r="AD88" s="186" t="str">
        <f t="shared" si="90"/>
        <v>#NUM!</v>
      </c>
      <c r="AE88" s="186" t="str">
        <f t="shared" si="90"/>
        <v>#NUM!</v>
      </c>
      <c r="AF88" s="186" t="str">
        <f t="shared" si="90"/>
        <v>#NUM!</v>
      </c>
      <c r="AG88" s="186" t="str">
        <f t="shared" si="90"/>
        <v>#NUM!</v>
      </c>
      <c r="AH88" s="186" t="str">
        <f t="shared" si="90"/>
        <v>#NUM!</v>
      </c>
    </row>
    <row r="89" ht="14.25" customHeight="1">
      <c r="A89" s="131">
        <v>22.0</v>
      </c>
      <c r="B89" s="185" t="s">
        <v>161</v>
      </c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86" t="str">
        <f t="shared" si="69"/>
        <v>#N/A</v>
      </c>
      <c r="S89" s="186"/>
      <c r="T89" s="167"/>
      <c r="U89" s="158">
        <v>22.0</v>
      </c>
      <c r="V89" s="187">
        <f t="shared" si="73"/>
        <v>6</v>
      </c>
      <c r="W89" s="186" t="str">
        <f t="shared" ref="W89:AH89" si="91">MATCH(LARGE(W$4:W$63,$U89),W$4:W$63,0)</f>
        <v>#NUM!</v>
      </c>
      <c r="X89" s="186" t="str">
        <f t="shared" si="91"/>
        <v>#NUM!</v>
      </c>
      <c r="Y89" s="186" t="str">
        <f t="shared" si="91"/>
        <v>#NUM!</v>
      </c>
      <c r="Z89" s="186" t="str">
        <f t="shared" si="91"/>
        <v>#NUM!</v>
      </c>
      <c r="AA89" s="186" t="str">
        <f t="shared" si="91"/>
        <v>#NUM!</v>
      </c>
      <c r="AB89" s="186" t="str">
        <f t="shared" si="91"/>
        <v>#NUM!</v>
      </c>
      <c r="AC89" s="186" t="str">
        <f t="shared" si="91"/>
        <v>#NUM!</v>
      </c>
      <c r="AD89" s="186" t="str">
        <f t="shared" si="91"/>
        <v>#NUM!</v>
      </c>
      <c r="AE89" s="186" t="str">
        <f t="shared" si="91"/>
        <v>#NUM!</v>
      </c>
      <c r="AF89" s="186" t="str">
        <f t="shared" si="91"/>
        <v>#NUM!</v>
      </c>
      <c r="AG89" s="186" t="str">
        <f t="shared" si="91"/>
        <v>#NUM!</v>
      </c>
      <c r="AH89" s="186" t="str">
        <f t="shared" si="91"/>
        <v>#NUM!</v>
      </c>
    </row>
    <row r="90" ht="14.25" customHeight="1">
      <c r="A90" s="131">
        <v>23.0</v>
      </c>
      <c r="B90" s="185" t="s">
        <v>161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86" t="str">
        <f t="shared" si="69"/>
        <v>#N/A</v>
      </c>
      <c r="S90" s="186"/>
      <c r="T90" s="167"/>
      <c r="U90" s="158">
        <v>23.0</v>
      </c>
      <c r="V90" s="187">
        <f t="shared" si="73"/>
        <v>29</v>
      </c>
      <c r="W90" s="186" t="str">
        <f t="shared" ref="W90:AH90" si="92">MATCH(LARGE(W$4:W$63,$U90),W$4:W$63,0)</f>
        <v>#NUM!</v>
      </c>
      <c r="X90" s="186" t="str">
        <f t="shared" si="92"/>
        <v>#NUM!</v>
      </c>
      <c r="Y90" s="186" t="str">
        <f t="shared" si="92"/>
        <v>#NUM!</v>
      </c>
      <c r="Z90" s="186" t="str">
        <f t="shared" si="92"/>
        <v>#NUM!</v>
      </c>
      <c r="AA90" s="186" t="str">
        <f t="shared" si="92"/>
        <v>#NUM!</v>
      </c>
      <c r="AB90" s="186" t="str">
        <f t="shared" si="92"/>
        <v>#NUM!</v>
      </c>
      <c r="AC90" s="186" t="str">
        <f t="shared" si="92"/>
        <v>#NUM!</v>
      </c>
      <c r="AD90" s="186" t="str">
        <f t="shared" si="92"/>
        <v>#NUM!</v>
      </c>
      <c r="AE90" s="186" t="str">
        <f t="shared" si="92"/>
        <v>#NUM!</v>
      </c>
      <c r="AF90" s="186" t="str">
        <f t="shared" si="92"/>
        <v>#NUM!</v>
      </c>
      <c r="AG90" s="186" t="str">
        <f t="shared" si="92"/>
        <v>#NUM!</v>
      </c>
      <c r="AH90" s="186" t="str">
        <f t="shared" si="92"/>
        <v>#NUM!</v>
      </c>
    </row>
    <row r="91" ht="14.25" customHeight="1">
      <c r="A91" s="131">
        <v>24.0</v>
      </c>
      <c r="B91" s="185" t="s">
        <v>161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86" t="str">
        <f t="shared" si="69"/>
        <v>#N/A</v>
      </c>
      <c r="S91" s="186"/>
      <c r="T91" s="167"/>
      <c r="U91" s="158">
        <v>24.0</v>
      </c>
      <c r="V91" s="187">
        <f t="shared" si="73"/>
        <v>27</v>
      </c>
      <c r="W91" s="186" t="str">
        <f t="shared" ref="W91:AH91" si="93">MATCH(LARGE(W$4:W$63,$U91),W$4:W$63,0)</f>
        <v>#NUM!</v>
      </c>
      <c r="X91" s="186" t="str">
        <f t="shared" si="93"/>
        <v>#NUM!</v>
      </c>
      <c r="Y91" s="186" t="str">
        <f t="shared" si="93"/>
        <v>#NUM!</v>
      </c>
      <c r="Z91" s="186" t="str">
        <f t="shared" si="93"/>
        <v>#NUM!</v>
      </c>
      <c r="AA91" s="186" t="str">
        <f t="shared" si="93"/>
        <v>#NUM!</v>
      </c>
      <c r="AB91" s="186" t="str">
        <f t="shared" si="93"/>
        <v>#NUM!</v>
      </c>
      <c r="AC91" s="186" t="str">
        <f t="shared" si="93"/>
        <v>#NUM!</v>
      </c>
      <c r="AD91" s="186" t="str">
        <f t="shared" si="93"/>
        <v>#NUM!</v>
      </c>
      <c r="AE91" s="186" t="str">
        <f t="shared" si="93"/>
        <v>#NUM!</v>
      </c>
      <c r="AF91" s="186" t="str">
        <f t="shared" si="93"/>
        <v>#NUM!</v>
      </c>
      <c r="AG91" s="186" t="str">
        <f t="shared" si="93"/>
        <v>#NUM!</v>
      </c>
      <c r="AH91" s="186" t="str">
        <f t="shared" si="93"/>
        <v>#NUM!</v>
      </c>
    </row>
    <row r="92" ht="14.25" customHeight="1">
      <c r="A92" s="131">
        <v>25.0</v>
      </c>
      <c r="B92" s="185" t="s">
        <v>161</v>
      </c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86" t="str">
        <f t="shared" si="69"/>
        <v>#N/A</v>
      </c>
      <c r="S92" s="186"/>
      <c r="T92" s="167"/>
      <c r="U92" s="158">
        <v>25.0</v>
      </c>
      <c r="V92" s="187">
        <f t="shared" si="73"/>
        <v>3</v>
      </c>
      <c r="W92" s="186" t="str">
        <f t="shared" ref="W92:AH92" si="94">MATCH(LARGE(W$4:W$63,$U92),W$4:W$63,0)</f>
        <v>#NUM!</v>
      </c>
      <c r="X92" s="186" t="str">
        <f t="shared" si="94"/>
        <v>#NUM!</v>
      </c>
      <c r="Y92" s="186" t="str">
        <f t="shared" si="94"/>
        <v>#NUM!</v>
      </c>
      <c r="Z92" s="186" t="str">
        <f t="shared" si="94"/>
        <v>#NUM!</v>
      </c>
      <c r="AA92" s="186" t="str">
        <f t="shared" si="94"/>
        <v>#NUM!</v>
      </c>
      <c r="AB92" s="186" t="str">
        <f t="shared" si="94"/>
        <v>#NUM!</v>
      </c>
      <c r="AC92" s="186" t="str">
        <f t="shared" si="94"/>
        <v>#NUM!</v>
      </c>
      <c r="AD92" s="186" t="str">
        <f t="shared" si="94"/>
        <v>#NUM!</v>
      </c>
      <c r="AE92" s="186" t="str">
        <f t="shared" si="94"/>
        <v>#NUM!</v>
      </c>
      <c r="AF92" s="186" t="str">
        <f t="shared" si="94"/>
        <v>#NUM!</v>
      </c>
      <c r="AG92" s="186" t="str">
        <f t="shared" si="94"/>
        <v>#NUM!</v>
      </c>
      <c r="AH92" s="186" t="str">
        <f t="shared" si="94"/>
        <v>#NUM!</v>
      </c>
    </row>
    <row r="93" ht="14.25" customHeight="1">
      <c r="A93" s="131">
        <v>26.0</v>
      </c>
      <c r="B93" s="185" t="s">
        <v>161</v>
      </c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86" t="str">
        <f t="shared" si="69"/>
        <v>#N/A</v>
      </c>
      <c r="S93" s="186"/>
      <c r="T93" s="167"/>
      <c r="U93" s="158">
        <v>26.0</v>
      </c>
      <c r="V93" s="187">
        <f t="shared" si="73"/>
        <v>4</v>
      </c>
      <c r="W93" s="186" t="str">
        <f t="shared" ref="W93:AH93" si="95">MATCH(LARGE(W$4:W$63,$U93),W$4:W$63,0)</f>
        <v>#NUM!</v>
      </c>
      <c r="X93" s="186" t="str">
        <f t="shared" si="95"/>
        <v>#NUM!</v>
      </c>
      <c r="Y93" s="186" t="str">
        <f t="shared" si="95"/>
        <v>#NUM!</v>
      </c>
      <c r="Z93" s="186" t="str">
        <f t="shared" si="95"/>
        <v>#NUM!</v>
      </c>
      <c r="AA93" s="186" t="str">
        <f t="shared" si="95"/>
        <v>#NUM!</v>
      </c>
      <c r="AB93" s="186" t="str">
        <f t="shared" si="95"/>
        <v>#NUM!</v>
      </c>
      <c r="AC93" s="186" t="str">
        <f t="shared" si="95"/>
        <v>#NUM!</v>
      </c>
      <c r="AD93" s="186" t="str">
        <f t="shared" si="95"/>
        <v>#NUM!</v>
      </c>
      <c r="AE93" s="186" t="str">
        <f t="shared" si="95"/>
        <v>#NUM!</v>
      </c>
      <c r="AF93" s="186" t="str">
        <f t="shared" si="95"/>
        <v>#NUM!</v>
      </c>
      <c r="AG93" s="186" t="str">
        <f t="shared" si="95"/>
        <v>#NUM!</v>
      </c>
      <c r="AH93" s="186" t="str">
        <f t="shared" si="95"/>
        <v>#NUM!</v>
      </c>
    </row>
    <row r="94" ht="14.25" customHeight="1">
      <c r="A94" s="131">
        <v>27.0</v>
      </c>
      <c r="B94" s="185" t="s">
        <v>161</v>
      </c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86" t="str">
        <f t="shared" si="69"/>
        <v>#N/A</v>
      </c>
      <c r="S94" s="186"/>
      <c r="T94" s="167"/>
      <c r="U94" s="158">
        <v>27.0</v>
      </c>
      <c r="V94" s="187">
        <f t="shared" si="73"/>
        <v>4</v>
      </c>
      <c r="W94" s="186" t="str">
        <f t="shared" ref="W94:AH94" si="96">MATCH(LARGE(W$4:W$63,$U94),W$4:W$63,0)</f>
        <v>#NUM!</v>
      </c>
      <c r="X94" s="186" t="str">
        <f t="shared" si="96"/>
        <v>#NUM!</v>
      </c>
      <c r="Y94" s="186" t="str">
        <f t="shared" si="96"/>
        <v>#NUM!</v>
      </c>
      <c r="Z94" s="186" t="str">
        <f t="shared" si="96"/>
        <v>#NUM!</v>
      </c>
      <c r="AA94" s="186" t="str">
        <f t="shared" si="96"/>
        <v>#NUM!</v>
      </c>
      <c r="AB94" s="186" t="str">
        <f t="shared" si="96"/>
        <v>#NUM!</v>
      </c>
      <c r="AC94" s="186" t="str">
        <f t="shared" si="96"/>
        <v>#NUM!</v>
      </c>
      <c r="AD94" s="186" t="str">
        <f t="shared" si="96"/>
        <v>#NUM!</v>
      </c>
      <c r="AE94" s="186" t="str">
        <f t="shared" si="96"/>
        <v>#NUM!</v>
      </c>
      <c r="AF94" s="186" t="str">
        <f t="shared" si="96"/>
        <v>#NUM!</v>
      </c>
      <c r="AG94" s="186" t="str">
        <f t="shared" si="96"/>
        <v>#NUM!</v>
      </c>
      <c r="AH94" s="186" t="str">
        <f t="shared" si="96"/>
        <v>#NUM!</v>
      </c>
    </row>
    <row r="95" ht="14.25" customHeight="1">
      <c r="A95" s="131">
        <v>28.0</v>
      </c>
      <c r="B95" s="185" t="s">
        <v>161</v>
      </c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86" t="str">
        <f t="shared" si="69"/>
        <v>#N/A</v>
      </c>
      <c r="S95" s="186"/>
      <c r="T95" s="167"/>
      <c r="U95" s="158">
        <v>28.0</v>
      </c>
      <c r="V95" s="187">
        <f t="shared" si="73"/>
        <v>11</v>
      </c>
      <c r="W95" s="186" t="str">
        <f t="shared" ref="W95:AH95" si="97">MATCH(LARGE(W$4:W$63,$U95),W$4:W$63,0)</f>
        <v>#NUM!</v>
      </c>
      <c r="X95" s="186" t="str">
        <f t="shared" si="97"/>
        <v>#NUM!</v>
      </c>
      <c r="Y95" s="186" t="str">
        <f t="shared" si="97"/>
        <v>#NUM!</v>
      </c>
      <c r="Z95" s="186" t="str">
        <f t="shared" si="97"/>
        <v>#NUM!</v>
      </c>
      <c r="AA95" s="186" t="str">
        <f t="shared" si="97"/>
        <v>#NUM!</v>
      </c>
      <c r="AB95" s="186" t="str">
        <f t="shared" si="97"/>
        <v>#NUM!</v>
      </c>
      <c r="AC95" s="186" t="str">
        <f t="shared" si="97"/>
        <v>#NUM!</v>
      </c>
      <c r="AD95" s="186" t="str">
        <f t="shared" si="97"/>
        <v>#NUM!</v>
      </c>
      <c r="AE95" s="186" t="str">
        <f t="shared" si="97"/>
        <v>#NUM!</v>
      </c>
      <c r="AF95" s="186" t="str">
        <f t="shared" si="97"/>
        <v>#NUM!</v>
      </c>
      <c r="AG95" s="186" t="str">
        <f t="shared" si="97"/>
        <v>#NUM!</v>
      </c>
      <c r="AH95" s="186" t="str">
        <f t="shared" si="97"/>
        <v>#NUM!</v>
      </c>
    </row>
    <row r="96" ht="14.25" customHeight="1">
      <c r="A96" s="131">
        <v>29.0</v>
      </c>
      <c r="B96" s="185" t="s">
        <v>161</v>
      </c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86" t="str">
        <f t="shared" si="69"/>
        <v>#N/A</v>
      </c>
      <c r="S96" s="186"/>
      <c r="T96" s="167"/>
      <c r="U96" s="158">
        <v>29.0</v>
      </c>
      <c r="V96" s="187">
        <f t="shared" si="73"/>
        <v>16</v>
      </c>
      <c r="W96" s="186" t="str">
        <f t="shared" ref="W96:AH96" si="98">MATCH(LARGE(W$4:W$63,$U96),W$4:W$63,0)</f>
        <v>#NUM!</v>
      </c>
      <c r="X96" s="186" t="str">
        <f t="shared" si="98"/>
        <v>#NUM!</v>
      </c>
      <c r="Y96" s="186" t="str">
        <f t="shared" si="98"/>
        <v>#NUM!</v>
      </c>
      <c r="Z96" s="186" t="str">
        <f t="shared" si="98"/>
        <v>#NUM!</v>
      </c>
      <c r="AA96" s="186" t="str">
        <f t="shared" si="98"/>
        <v>#NUM!</v>
      </c>
      <c r="AB96" s="186" t="str">
        <f t="shared" si="98"/>
        <v>#NUM!</v>
      </c>
      <c r="AC96" s="186" t="str">
        <f t="shared" si="98"/>
        <v>#NUM!</v>
      </c>
      <c r="AD96" s="186" t="str">
        <f t="shared" si="98"/>
        <v>#NUM!</v>
      </c>
      <c r="AE96" s="186" t="str">
        <f t="shared" si="98"/>
        <v>#NUM!</v>
      </c>
      <c r="AF96" s="186" t="str">
        <f t="shared" si="98"/>
        <v>#NUM!</v>
      </c>
      <c r="AG96" s="186" t="str">
        <f t="shared" si="98"/>
        <v>#NUM!</v>
      </c>
      <c r="AH96" s="186" t="str">
        <f t="shared" si="98"/>
        <v>#NUM!</v>
      </c>
    </row>
    <row r="97" ht="14.25" customHeight="1">
      <c r="A97" s="131">
        <v>30.0</v>
      </c>
      <c r="B97" s="185" t="s">
        <v>161</v>
      </c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86" t="str">
        <f t="shared" si="69"/>
        <v>#N/A</v>
      </c>
      <c r="S97" s="186"/>
      <c r="T97" s="167"/>
      <c r="U97" s="158">
        <v>30.0</v>
      </c>
      <c r="V97" s="187" t="str">
        <f t="shared" si="73"/>
        <v>#NUM!</v>
      </c>
      <c r="W97" s="186" t="str">
        <f t="shared" ref="W97:AH97" si="99">MATCH(LARGE(W$4:W$63,$U97),W$4:W$63,0)</f>
        <v>#NUM!</v>
      </c>
      <c r="X97" s="186" t="str">
        <f t="shared" si="99"/>
        <v>#NUM!</v>
      </c>
      <c r="Y97" s="186" t="str">
        <f t="shared" si="99"/>
        <v>#NUM!</v>
      </c>
      <c r="Z97" s="186" t="str">
        <f t="shared" si="99"/>
        <v>#NUM!</v>
      </c>
      <c r="AA97" s="186" t="str">
        <f t="shared" si="99"/>
        <v>#NUM!</v>
      </c>
      <c r="AB97" s="186" t="str">
        <f t="shared" si="99"/>
        <v>#NUM!</v>
      </c>
      <c r="AC97" s="186" t="str">
        <f t="shared" si="99"/>
        <v>#NUM!</v>
      </c>
      <c r="AD97" s="186" t="str">
        <f t="shared" si="99"/>
        <v>#NUM!</v>
      </c>
      <c r="AE97" s="186" t="str">
        <f t="shared" si="99"/>
        <v>#NUM!</v>
      </c>
      <c r="AF97" s="186" t="str">
        <f t="shared" si="99"/>
        <v>#NUM!</v>
      </c>
      <c r="AG97" s="186" t="str">
        <f t="shared" si="99"/>
        <v>#NUM!</v>
      </c>
      <c r="AH97" s="186" t="str">
        <f t="shared" si="99"/>
        <v>#NUM!</v>
      </c>
    </row>
    <row r="98" ht="14.25" customHeight="1">
      <c r="A98" s="131">
        <v>31.0</v>
      </c>
      <c r="B98" s="185" t="s">
        <v>161</v>
      </c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86" t="str">
        <f t="shared" si="69"/>
        <v>#N/A</v>
      </c>
      <c r="S98" s="186"/>
      <c r="T98" s="167"/>
      <c r="U98" s="158">
        <v>31.0</v>
      </c>
      <c r="V98" s="187" t="str">
        <f t="shared" si="73"/>
        <v>#NUM!</v>
      </c>
      <c r="W98" s="186" t="str">
        <f t="shared" ref="W98:AH98" si="100">MATCH(LARGE(W$4:W$63,$U98),W$4:W$63,0)</f>
        <v>#NUM!</v>
      </c>
      <c r="X98" s="186" t="str">
        <f t="shared" si="100"/>
        <v>#NUM!</v>
      </c>
      <c r="Y98" s="186" t="str">
        <f t="shared" si="100"/>
        <v>#NUM!</v>
      </c>
      <c r="Z98" s="186" t="str">
        <f t="shared" si="100"/>
        <v>#NUM!</v>
      </c>
      <c r="AA98" s="186" t="str">
        <f t="shared" si="100"/>
        <v>#NUM!</v>
      </c>
      <c r="AB98" s="186" t="str">
        <f t="shared" si="100"/>
        <v>#NUM!</v>
      </c>
      <c r="AC98" s="186" t="str">
        <f t="shared" si="100"/>
        <v>#NUM!</v>
      </c>
      <c r="AD98" s="186" t="str">
        <f t="shared" si="100"/>
        <v>#NUM!</v>
      </c>
      <c r="AE98" s="186" t="str">
        <f t="shared" si="100"/>
        <v>#NUM!</v>
      </c>
      <c r="AF98" s="186" t="str">
        <f t="shared" si="100"/>
        <v>#NUM!</v>
      </c>
      <c r="AG98" s="186" t="str">
        <f t="shared" si="100"/>
        <v>#NUM!</v>
      </c>
      <c r="AH98" s="186" t="str">
        <f t="shared" si="100"/>
        <v>#NUM!</v>
      </c>
    </row>
    <row r="99" ht="14.25" customHeight="1">
      <c r="A99" s="131">
        <v>32.0</v>
      </c>
      <c r="B99" s="185" t="s">
        <v>161</v>
      </c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86" t="str">
        <f t="shared" si="69"/>
        <v>#N/A</v>
      </c>
      <c r="S99" s="186"/>
      <c r="T99" s="167"/>
      <c r="U99" s="158">
        <v>32.0</v>
      </c>
      <c r="V99" s="187" t="str">
        <f t="shared" si="73"/>
        <v>#NUM!</v>
      </c>
      <c r="W99" s="186" t="str">
        <f t="shared" ref="W99:AH99" si="101">MATCH(LARGE(W$4:W$63,$U99),W$4:W$63,0)</f>
        <v>#NUM!</v>
      </c>
      <c r="X99" s="186" t="str">
        <f t="shared" si="101"/>
        <v>#NUM!</v>
      </c>
      <c r="Y99" s="186" t="str">
        <f t="shared" si="101"/>
        <v>#NUM!</v>
      </c>
      <c r="Z99" s="186" t="str">
        <f t="shared" si="101"/>
        <v>#NUM!</v>
      </c>
      <c r="AA99" s="186" t="str">
        <f t="shared" si="101"/>
        <v>#NUM!</v>
      </c>
      <c r="AB99" s="186" t="str">
        <f t="shared" si="101"/>
        <v>#NUM!</v>
      </c>
      <c r="AC99" s="186" t="str">
        <f t="shared" si="101"/>
        <v>#NUM!</v>
      </c>
      <c r="AD99" s="186" t="str">
        <f t="shared" si="101"/>
        <v>#NUM!</v>
      </c>
      <c r="AE99" s="186" t="str">
        <f t="shared" si="101"/>
        <v>#NUM!</v>
      </c>
      <c r="AF99" s="186" t="str">
        <f t="shared" si="101"/>
        <v>#NUM!</v>
      </c>
      <c r="AG99" s="186" t="str">
        <f t="shared" si="101"/>
        <v>#NUM!</v>
      </c>
      <c r="AH99" s="186" t="str">
        <f t="shared" si="101"/>
        <v>#NUM!</v>
      </c>
    </row>
    <row r="100" ht="14.25" customHeight="1">
      <c r="A100" s="131">
        <v>33.0</v>
      </c>
      <c r="B100" s="185" t="s">
        <v>161</v>
      </c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86" t="str">
        <f t="shared" si="69"/>
        <v>#N/A</v>
      </c>
      <c r="S100" s="186"/>
      <c r="T100" s="167"/>
      <c r="U100" s="158">
        <v>33.0</v>
      </c>
      <c r="V100" s="187" t="str">
        <f t="shared" si="73"/>
        <v>#NUM!</v>
      </c>
      <c r="W100" s="186" t="str">
        <f t="shared" ref="W100:AH100" si="102">MATCH(LARGE(W$4:W$63,$U100),W$4:W$63,0)</f>
        <v>#NUM!</v>
      </c>
      <c r="X100" s="186" t="str">
        <f t="shared" si="102"/>
        <v>#NUM!</v>
      </c>
      <c r="Y100" s="186" t="str">
        <f t="shared" si="102"/>
        <v>#NUM!</v>
      </c>
      <c r="Z100" s="186" t="str">
        <f t="shared" si="102"/>
        <v>#NUM!</v>
      </c>
      <c r="AA100" s="186" t="str">
        <f t="shared" si="102"/>
        <v>#NUM!</v>
      </c>
      <c r="AB100" s="186" t="str">
        <f t="shared" si="102"/>
        <v>#NUM!</v>
      </c>
      <c r="AC100" s="186" t="str">
        <f t="shared" si="102"/>
        <v>#NUM!</v>
      </c>
      <c r="AD100" s="186" t="str">
        <f t="shared" si="102"/>
        <v>#NUM!</v>
      </c>
      <c r="AE100" s="186" t="str">
        <f t="shared" si="102"/>
        <v>#NUM!</v>
      </c>
      <c r="AF100" s="186" t="str">
        <f t="shared" si="102"/>
        <v>#NUM!</v>
      </c>
      <c r="AG100" s="186" t="str">
        <f t="shared" si="102"/>
        <v>#NUM!</v>
      </c>
      <c r="AH100" s="186" t="str">
        <f t="shared" si="102"/>
        <v>#NUM!</v>
      </c>
    </row>
    <row r="101" ht="14.25" customHeight="1">
      <c r="A101" s="131">
        <v>34.0</v>
      </c>
      <c r="B101" s="185" t="s">
        <v>161</v>
      </c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86" t="str">
        <f t="shared" si="69"/>
        <v>#N/A</v>
      </c>
      <c r="S101" s="186"/>
      <c r="T101" s="167"/>
      <c r="U101" s="158">
        <v>34.0</v>
      </c>
      <c r="V101" s="187" t="str">
        <f t="shared" si="73"/>
        <v>#NUM!</v>
      </c>
      <c r="W101" s="186" t="str">
        <f t="shared" ref="W101:AH101" si="103">MATCH(LARGE(W$4:W$63,$U101),W$4:W$63,0)</f>
        <v>#NUM!</v>
      </c>
      <c r="X101" s="186" t="str">
        <f t="shared" si="103"/>
        <v>#NUM!</v>
      </c>
      <c r="Y101" s="186" t="str">
        <f t="shared" si="103"/>
        <v>#NUM!</v>
      </c>
      <c r="Z101" s="186" t="str">
        <f t="shared" si="103"/>
        <v>#NUM!</v>
      </c>
      <c r="AA101" s="186" t="str">
        <f t="shared" si="103"/>
        <v>#NUM!</v>
      </c>
      <c r="AB101" s="186" t="str">
        <f t="shared" si="103"/>
        <v>#NUM!</v>
      </c>
      <c r="AC101" s="186" t="str">
        <f t="shared" si="103"/>
        <v>#NUM!</v>
      </c>
      <c r="AD101" s="186" t="str">
        <f t="shared" si="103"/>
        <v>#NUM!</v>
      </c>
      <c r="AE101" s="186" t="str">
        <f t="shared" si="103"/>
        <v>#NUM!</v>
      </c>
      <c r="AF101" s="186" t="str">
        <f t="shared" si="103"/>
        <v>#NUM!</v>
      </c>
      <c r="AG101" s="186" t="str">
        <f t="shared" si="103"/>
        <v>#NUM!</v>
      </c>
      <c r="AH101" s="186" t="str">
        <f t="shared" si="103"/>
        <v>#NUM!</v>
      </c>
    </row>
    <row r="102" ht="14.25" customHeight="1">
      <c r="A102" s="131">
        <v>35.0</v>
      </c>
      <c r="B102" s="185" t="s">
        <v>161</v>
      </c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86" t="str">
        <f t="shared" si="69"/>
        <v>#N/A</v>
      </c>
      <c r="S102" s="186"/>
      <c r="T102" s="167"/>
      <c r="U102" s="158">
        <v>35.0</v>
      </c>
      <c r="V102" s="187" t="str">
        <f t="shared" si="73"/>
        <v>#NUM!</v>
      </c>
      <c r="W102" s="186" t="str">
        <f t="shared" ref="W102:AH102" si="104">MATCH(LARGE(W$4:W$63,$U102),W$4:W$63,0)</f>
        <v>#NUM!</v>
      </c>
      <c r="X102" s="186" t="str">
        <f t="shared" si="104"/>
        <v>#NUM!</v>
      </c>
      <c r="Y102" s="186" t="str">
        <f t="shared" si="104"/>
        <v>#NUM!</v>
      </c>
      <c r="Z102" s="186" t="str">
        <f t="shared" si="104"/>
        <v>#NUM!</v>
      </c>
      <c r="AA102" s="186" t="str">
        <f t="shared" si="104"/>
        <v>#NUM!</v>
      </c>
      <c r="AB102" s="186" t="str">
        <f t="shared" si="104"/>
        <v>#NUM!</v>
      </c>
      <c r="AC102" s="186" t="str">
        <f t="shared" si="104"/>
        <v>#NUM!</v>
      </c>
      <c r="AD102" s="186" t="str">
        <f t="shared" si="104"/>
        <v>#NUM!</v>
      </c>
      <c r="AE102" s="186" t="str">
        <f t="shared" si="104"/>
        <v>#NUM!</v>
      </c>
      <c r="AF102" s="186" t="str">
        <f t="shared" si="104"/>
        <v>#NUM!</v>
      </c>
      <c r="AG102" s="186" t="str">
        <f t="shared" si="104"/>
        <v>#NUM!</v>
      </c>
      <c r="AH102" s="186" t="str">
        <f t="shared" si="104"/>
        <v>#NUM!</v>
      </c>
    </row>
    <row r="103" ht="14.25" customHeight="1">
      <c r="A103" s="131">
        <v>36.0</v>
      </c>
      <c r="B103" s="185" t="s">
        <v>161</v>
      </c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86" t="str">
        <f t="shared" si="69"/>
        <v>#N/A</v>
      </c>
      <c r="S103" s="186"/>
      <c r="T103" s="167"/>
      <c r="U103" s="158">
        <v>36.0</v>
      </c>
      <c r="V103" s="187" t="str">
        <f t="shared" si="73"/>
        <v>#NUM!</v>
      </c>
      <c r="W103" s="186" t="str">
        <f t="shared" ref="W103:AH103" si="105">MATCH(LARGE(W$4:W$63,$U103),W$4:W$63,0)</f>
        <v>#NUM!</v>
      </c>
      <c r="X103" s="186" t="str">
        <f t="shared" si="105"/>
        <v>#NUM!</v>
      </c>
      <c r="Y103" s="186" t="str">
        <f t="shared" si="105"/>
        <v>#NUM!</v>
      </c>
      <c r="Z103" s="186" t="str">
        <f t="shared" si="105"/>
        <v>#NUM!</v>
      </c>
      <c r="AA103" s="186" t="str">
        <f t="shared" si="105"/>
        <v>#NUM!</v>
      </c>
      <c r="AB103" s="186" t="str">
        <f t="shared" si="105"/>
        <v>#NUM!</v>
      </c>
      <c r="AC103" s="186" t="str">
        <f t="shared" si="105"/>
        <v>#NUM!</v>
      </c>
      <c r="AD103" s="186" t="str">
        <f t="shared" si="105"/>
        <v>#NUM!</v>
      </c>
      <c r="AE103" s="186" t="str">
        <f t="shared" si="105"/>
        <v>#NUM!</v>
      </c>
      <c r="AF103" s="186" t="str">
        <f t="shared" si="105"/>
        <v>#NUM!</v>
      </c>
      <c r="AG103" s="186" t="str">
        <f t="shared" si="105"/>
        <v>#NUM!</v>
      </c>
      <c r="AH103" s="186" t="str">
        <f t="shared" si="105"/>
        <v>#NUM!</v>
      </c>
    </row>
    <row r="104" ht="14.25" customHeight="1">
      <c r="A104" s="131">
        <v>37.0</v>
      </c>
      <c r="B104" s="185" t="s">
        <v>161</v>
      </c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86" t="str">
        <f t="shared" si="69"/>
        <v>#N/A</v>
      </c>
      <c r="S104" s="186"/>
      <c r="T104" s="167"/>
      <c r="U104" s="158">
        <v>37.0</v>
      </c>
      <c r="V104" s="187" t="str">
        <f t="shared" si="73"/>
        <v>#NUM!</v>
      </c>
      <c r="W104" s="186" t="str">
        <f t="shared" ref="W104:AH104" si="106">MATCH(LARGE(W$4:W$63,$U104),W$4:W$63,0)</f>
        <v>#NUM!</v>
      </c>
      <c r="X104" s="186" t="str">
        <f t="shared" si="106"/>
        <v>#NUM!</v>
      </c>
      <c r="Y104" s="186" t="str">
        <f t="shared" si="106"/>
        <v>#NUM!</v>
      </c>
      <c r="Z104" s="186" t="str">
        <f t="shared" si="106"/>
        <v>#NUM!</v>
      </c>
      <c r="AA104" s="186" t="str">
        <f t="shared" si="106"/>
        <v>#NUM!</v>
      </c>
      <c r="AB104" s="186" t="str">
        <f t="shared" si="106"/>
        <v>#NUM!</v>
      </c>
      <c r="AC104" s="186" t="str">
        <f t="shared" si="106"/>
        <v>#NUM!</v>
      </c>
      <c r="AD104" s="186" t="str">
        <f t="shared" si="106"/>
        <v>#NUM!</v>
      </c>
      <c r="AE104" s="186" t="str">
        <f t="shared" si="106"/>
        <v>#NUM!</v>
      </c>
      <c r="AF104" s="186" t="str">
        <f t="shared" si="106"/>
        <v>#NUM!</v>
      </c>
      <c r="AG104" s="186" t="str">
        <f t="shared" si="106"/>
        <v>#NUM!</v>
      </c>
      <c r="AH104" s="186" t="str">
        <f t="shared" si="106"/>
        <v>#NUM!</v>
      </c>
    </row>
    <row r="105" ht="14.25" customHeight="1">
      <c r="A105" s="131">
        <v>38.0</v>
      </c>
      <c r="B105" s="185" t="s">
        <v>161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86" t="str">
        <f t="shared" si="69"/>
        <v>#N/A</v>
      </c>
      <c r="S105" s="186"/>
      <c r="T105" s="167"/>
      <c r="U105" s="158">
        <v>38.0</v>
      </c>
      <c r="V105" s="187" t="str">
        <f t="shared" si="73"/>
        <v>#NUM!</v>
      </c>
      <c r="W105" s="186" t="str">
        <f t="shared" ref="W105:AH105" si="107">MATCH(LARGE(W$4:W$63,$U105),W$4:W$63,0)</f>
        <v>#NUM!</v>
      </c>
      <c r="X105" s="186" t="str">
        <f t="shared" si="107"/>
        <v>#NUM!</v>
      </c>
      <c r="Y105" s="186" t="str">
        <f t="shared" si="107"/>
        <v>#NUM!</v>
      </c>
      <c r="Z105" s="186" t="str">
        <f t="shared" si="107"/>
        <v>#NUM!</v>
      </c>
      <c r="AA105" s="186" t="str">
        <f t="shared" si="107"/>
        <v>#NUM!</v>
      </c>
      <c r="AB105" s="186" t="str">
        <f t="shared" si="107"/>
        <v>#NUM!</v>
      </c>
      <c r="AC105" s="186" t="str">
        <f t="shared" si="107"/>
        <v>#NUM!</v>
      </c>
      <c r="AD105" s="186" t="str">
        <f t="shared" si="107"/>
        <v>#NUM!</v>
      </c>
      <c r="AE105" s="186" t="str">
        <f t="shared" si="107"/>
        <v>#NUM!</v>
      </c>
      <c r="AF105" s="186" t="str">
        <f t="shared" si="107"/>
        <v>#NUM!</v>
      </c>
      <c r="AG105" s="186" t="str">
        <f t="shared" si="107"/>
        <v>#NUM!</v>
      </c>
      <c r="AH105" s="186" t="str">
        <f t="shared" si="107"/>
        <v>#NUM!</v>
      </c>
    </row>
    <row r="106" ht="14.25" customHeight="1">
      <c r="A106" s="131">
        <v>39.0</v>
      </c>
      <c r="B106" s="185" t="s">
        <v>161</v>
      </c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86" t="str">
        <f t="shared" si="69"/>
        <v>#N/A</v>
      </c>
      <c r="S106" s="186"/>
      <c r="T106" s="167"/>
      <c r="U106" s="158">
        <v>39.0</v>
      </c>
      <c r="V106" s="187" t="str">
        <f t="shared" si="73"/>
        <v>#NUM!</v>
      </c>
      <c r="W106" s="186" t="str">
        <f t="shared" ref="W106:AH106" si="108">MATCH(LARGE(W$4:W$63,$U106),W$4:W$63,0)</f>
        <v>#NUM!</v>
      </c>
      <c r="X106" s="186" t="str">
        <f t="shared" si="108"/>
        <v>#NUM!</v>
      </c>
      <c r="Y106" s="186" t="str">
        <f t="shared" si="108"/>
        <v>#NUM!</v>
      </c>
      <c r="Z106" s="186" t="str">
        <f t="shared" si="108"/>
        <v>#NUM!</v>
      </c>
      <c r="AA106" s="186" t="str">
        <f t="shared" si="108"/>
        <v>#NUM!</v>
      </c>
      <c r="AB106" s="186" t="str">
        <f t="shared" si="108"/>
        <v>#NUM!</v>
      </c>
      <c r="AC106" s="186" t="str">
        <f t="shared" si="108"/>
        <v>#NUM!</v>
      </c>
      <c r="AD106" s="186" t="str">
        <f t="shared" si="108"/>
        <v>#NUM!</v>
      </c>
      <c r="AE106" s="186" t="str">
        <f t="shared" si="108"/>
        <v>#NUM!</v>
      </c>
      <c r="AF106" s="186" t="str">
        <f t="shared" si="108"/>
        <v>#NUM!</v>
      </c>
      <c r="AG106" s="186" t="str">
        <f t="shared" si="108"/>
        <v>#NUM!</v>
      </c>
      <c r="AH106" s="186" t="str">
        <f t="shared" si="108"/>
        <v>#NUM!</v>
      </c>
    </row>
    <row r="107" ht="14.25" customHeight="1">
      <c r="A107" s="131">
        <v>40.0</v>
      </c>
      <c r="B107" s="185" t="s">
        <v>161</v>
      </c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86" t="str">
        <f t="shared" si="69"/>
        <v>#N/A</v>
      </c>
      <c r="S107" s="186"/>
      <c r="T107" s="167"/>
      <c r="U107" s="158">
        <v>40.0</v>
      </c>
      <c r="V107" s="187" t="str">
        <f t="shared" si="73"/>
        <v>#NUM!</v>
      </c>
      <c r="W107" s="186" t="str">
        <f t="shared" ref="W107:AH107" si="109">MATCH(LARGE(W$4:W$63,$U107),W$4:W$63,0)</f>
        <v>#NUM!</v>
      </c>
      <c r="X107" s="186" t="str">
        <f t="shared" si="109"/>
        <v>#NUM!</v>
      </c>
      <c r="Y107" s="186" t="str">
        <f t="shared" si="109"/>
        <v>#NUM!</v>
      </c>
      <c r="Z107" s="186" t="str">
        <f t="shared" si="109"/>
        <v>#NUM!</v>
      </c>
      <c r="AA107" s="186" t="str">
        <f t="shared" si="109"/>
        <v>#NUM!</v>
      </c>
      <c r="AB107" s="186" t="str">
        <f t="shared" si="109"/>
        <v>#NUM!</v>
      </c>
      <c r="AC107" s="186" t="str">
        <f t="shared" si="109"/>
        <v>#NUM!</v>
      </c>
      <c r="AD107" s="186" t="str">
        <f t="shared" si="109"/>
        <v>#NUM!</v>
      </c>
      <c r="AE107" s="186" t="str">
        <f t="shared" si="109"/>
        <v>#NUM!</v>
      </c>
      <c r="AF107" s="186" t="str">
        <f t="shared" si="109"/>
        <v>#NUM!</v>
      </c>
      <c r="AG107" s="186" t="str">
        <f t="shared" si="109"/>
        <v>#NUM!</v>
      </c>
      <c r="AH107" s="186" t="str">
        <f t="shared" si="109"/>
        <v>#NUM!</v>
      </c>
    </row>
    <row r="108" ht="14.25" customHeight="1">
      <c r="A108" s="131">
        <v>41.0</v>
      </c>
      <c r="B108" s="185" t="s">
        <v>161</v>
      </c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86" t="str">
        <f t="shared" si="69"/>
        <v>#N/A</v>
      </c>
      <c r="S108" s="186"/>
      <c r="T108" s="167"/>
      <c r="U108" s="158">
        <v>41.0</v>
      </c>
      <c r="V108" s="187" t="str">
        <f t="shared" si="73"/>
        <v>#NUM!</v>
      </c>
      <c r="W108" s="186" t="str">
        <f t="shared" ref="W108:AH108" si="110">MATCH(LARGE(W$4:W$63,$U108),W$4:W$63,0)</f>
        <v>#NUM!</v>
      </c>
      <c r="X108" s="186" t="str">
        <f t="shared" si="110"/>
        <v>#NUM!</v>
      </c>
      <c r="Y108" s="186" t="str">
        <f t="shared" si="110"/>
        <v>#NUM!</v>
      </c>
      <c r="Z108" s="186" t="str">
        <f t="shared" si="110"/>
        <v>#NUM!</v>
      </c>
      <c r="AA108" s="186" t="str">
        <f t="shared" si="110"/>
        <v>#NUM!</v>
      </c>
      <c r="AB108" s="186" t="str">
        <f t="shared" si="110"/>
        <v>#NUM!</v>
      </c>
      <c r="AC108" s="186" t="str">
        <f t="shared" si="110"/>
        <v>#NUM!</v>
      </c>
      <c r="AD108" s="186" t="str">
        <f t="shared" si="110"/>
        <v>#NUM!</v>
      </c>
      <c r="AE108" s="186" t="str">
        <f t="shared" si="110"/>
        <v>#NUM!</v>
      </c>
      <c r="AF108" s="186" t="str">
        <f t="shared" si="110"/>
        <v>#NUM!</v>
      </c>
      <c r="AG108" s="186" t="str">
        <f t="shared" si="110"/>
        <v>#NUM!</v>
      </c>
      <c r="AH108" s="186" t="str">
        <f t="shared" si="110"/>
        <v>#NUM!</v>
      </c>
    </row>
    <row r="109" ht="14.25" customHeight="1">
      <c r="A109" s="131">
        <v>42.0</v>
      </c>
      <c r="B109" s="185" t="s">
        <v>161</v>
      </c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86" t="str">
        <f t="shared" si="69"/>
        <v>#N/A</v>
      </c>
      <c r="S109" s="186"/>
      <c r="T109" s="167"/>
      <c r="U109" s="158">
        <v>42.0</v>
      </c>
      <c r="V109" s="187" t="str">
        <f t="shared" si="73"/>
        <v>#NUM!</v>
      </c>
      <c r="W109" s="186" t="str">
        <f t="shared" ref="W109:AH109" si="111">MATCH(LARGE(W$4:W$63,$U109),W$4:W$63,0)</f>
        <v>#NUM!</v>
      </c>
      <c r="X109" s="186" t="str">
        <f t="shared" si="111"/>
        <v>#NUM!</v>
      </c>
      <c r="Y109" s="186" t="str">
        <f t="shared" si="111"/>
        <v>#NUM!</v>
      </c>
      <c r="Z109" s="186" t="str">
        <f t="shared" si="111"/>
        <v>#NUM!</v>
      </c>
      <c r="AA109" s="186" t="str">
        <f t="shared" si="111"/>
        <v>#NUM!</v>
      </c>
      <c r="AB109" s="186" t="str">
        <f t="shared" si="111"/>
        <v>#NUM!</v>
      </c>
      <c r="AC109" s="186" t="str">
        <f t="shared" si="111"/>
        <v>#NUM!</v>
      </c>
      <c r="AD109" s="186" t="str">
        <f t="shared" si="111"/>
        <v>#NUM!</v>
      </c>
      <c r="AE109" s="186" t="str">
        <f t="shared" si="111"/>
        <v>#NUM!</v>
      </c>
      <c r="AF109" s="186" t="str">
        <f t="shared" si="111"/>
        <v>#NUM!</v>
      </c>
      <c r="AG109" s="186" t="str">
        <f t="shared" si="111"/>
        <v>#NUM!</v>
      </c>
      <c r="AH109" s="186" t="str">
        <f t="shared" si="111"/>
        <v>#NUM!</v>
      </c>
    </row>
    <row r="110" ht="14.25" customHeight="1">
      <c r="A110" s="131">
        <v>43.0</v>
      </c>
      <c r="B110" s="185" t="s">
        <v>161</v>
      </c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86" t="str">
        <f t="shared" si="69"/>
        <v>#N/A</v>
      </c>
      <c r="S110" s="186"/>
      <c r="T110" s="167"/>
      <c r="U110" s="158">
        <v>43.0</v>
      </c>
      <c r="V110" s="187" t="str">
        <f t="shared" si="73"/>
        <v>#NUM!</v>
      </c>
      <c r="W110" s="186" t="str">
        <f t="shared" ref="W110:AH110" si="112">MATCH(LARGE(W$4:W$63,$U110),W$4:W$63,0)</f>
        <v>#NUM!</v>
      </c>
      <c r="X110" s="186" t="str">
        <f t="shared" si="112"/>
        <v>#NUM!</v>
      </c>
      <c r="Y110" s="186" t="str">
        <f t="shared" si="112"/>
        <v>#NUM!</v>
      </c>
      <c r="Z110" s="186" t="str">
        <f t="shared" si="112"/>
        <v>#NUM!</v>
      </c>
      <c r="AA110" s="186" t="str">
        <f t="shared" si="112"/>
        <v>#NUM!</v>
      </c>
      <c r="AB110" s="186" t="str">
        <f t="shared" si="112"/>
        <v>#NUM!</v>
      </c>
      <c r="AC110" s="186" t="str">
        <f t="shared" si="112"/>
        <v>#NUM!</v>
      </c>
      <c r="AD110" s="186" t="str">
        <f t="shared" si="112"/>
        <v>#NUM!</v>
      </c>
      <c r="AE110" s="186" t="str">
        <f t="shared" si="112"/>
        <v>#NUM!</v>
      </c>
      <c r="AF110" s="186" t="str">
        <f t="shared" si="112"/>
        <v>#NUM!</v>
      </c>
      <c r="AG110" s="186" t="str">
        <f t="shared" si="112"/>
        <v>#NUM!</v>
      </c>
      <c r="AH110" s="186" t="str">
        <f t="shared" si="112"/>
        <v>#NUM!</v>
      </c>
    </row>
    <row r="111" ht="14.25" customHeight="1">
      <c r="A111" s="131">
        <v>44.0</v>
      </c>
      <c r="B111" s="185" t="s">
        <v>161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86" t="str">
        <f t="shared" si="69"/>
        <v>#N/A</v>
      </c>
      <c r="S111" s="186"/>
      <c r="T111" s="167"/>
      <c r="U111" s="158">
        <v>44.0</v>
      </c>
      <c r="V111" s="187" t="str">
        <f t="shared" si="73"/>
        <v>#NUM!</v>
      </c>
      <c r="W111" s="186" t="str">
        <f t="shared" ref="W111:AH111" si="113">MATCH(LARGE(W$4:W$63,$U111),W$4:W$63,0)</f>
        <v>#NUM!</v>
      </c>
      <c r="X111" s="186" t="str">
        <f t="shared" si="113"/>
        <v>#NUM!</v>
      </c>
      <c r="Y111" s="186" t="str">
        <f t="shared" si="113"/>
        <v>#NUM!</v>
      </c>
      <c r="Z111" s="186" t="str">
        <f t="shared" si="113"/>
        <v>#NUM!</v>
      </c>
      <c r="AA111" s="186" t="str">
        <f t="shared" si="113"/>
        <v>#NUM!</v>
      </c>
      <c r="AB111" s="186" t="str">
        <f t="shared" si="113"/>
        <v>#NUM!</v>
      </c>
      <c r="AC111" s="186" t="str">
        <f t="shared" si="113"/>
        <v>#NUM!</v>
      </c>
      <c r="AD111" s="186" t="str">
        <f t="shared" si="113"/>
        <v>#NUM!</v>
      </c>
      <c r="AE111" s="186" t="str">
        <f t="shared" si="113"/>
        <v>#NUM!</v>
      </c>
      <c r="AF111" s="186" t="str">
        <f t="shared" si="113"/>
        <v>#NUM!</v>
      </c>
      <c r="AG111" s="186" t="str">
        <f t="shared" si="113"/>
        <v>#NUM!</v>
      </c>
      <c r="AH111" s="186" t="str">
        <f t="shared" si="113"/>
        <v>#NUM!</v>
      </c>
    </row>
    <row r="112" ht="14.25" customHeight="1">
      <c r="A112" s="131">
        <v>45.0</v>
      </c>
      <c r="B112" s="185" t="s">
        <v>161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86" t="str">
        <f t="shared" si="69"/>
        <v>#N/A</v>
      </c>
      <c r="S112" s="186"/>
      <c r="T112" s="167"/>
      <c r="U112" s="158">
        <v>45.0</v>
      </c>
      <c r="V112" s="187" t="str">
        <f t="shared" si="73"/>
        <v>#NUM!</v>
      </c>
      <c r="W112" s="186" t="str">
        <f t="shared" ref="W112:AH112" si="114">MATCH(LARGE(W$4:W$63,$U112),W$4:W$63,0)</f>
        <v>#NUM!</v>
      </c>
      <c r="X112" s="186" t="str">
        <f t="shared" si="114"/>
        <v>#NUM!</v>
      </c>
      <c r="Y112" s="186" t="str">
        <f t="shared" si="114"/>
        <v>#NUM!</v>
      </c>
      <c r="Z112" s="186" t="str">
        <f t="shared" si="114"/>
        <v>#NUM!</v>
      </c>
      <c r="AA112" s="186" t="str">
        <f t="shared" si="114"/>
        <v>#NUM!</v>
      </c>
      <c r="AB112" s="186" t="str">
        <f t="shared" si="114"/>
        <v>#NUM!</v>
      </c>
      <c r="AC112" s="186" t="str">
        <f t="shared" si="114"/>
        <v>#NUM!</v>
      </c>
      <c r="AD112" s="186" t="str">
        <f t="shared" si="114"/>
        <v>#NUM!</v>
      </c>
      <c r="AE112" s="186" t="str">
        <f t="shared" si="114"/>
        <v>#NUM!</v>
      </c>
      <c r="AF112" s="186" t="str">
        <f t="shared" si="114"/>
        <v>#NUM!</v>
      </c>
      <c r="AG112" s="186" t="str">
        <f t="shared" si="114"/>
        <v>#NUM!</v>
      </c>
      <c r="AH112" s="186" t="str">
        <f t="shared" si="114"/>
        <v>#NUM!</v>
      </c>
    </row>
    <row r="113" ht="14.25" customHeight="1">
      <c r="A113" s="131">
        <v>46.0</v>
      </c>
      <c r="B113" s="185" t="s">
        <v>161</v>
      </c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86" t="str">
        <f t="shared" si="69"/>
        <v>#N/A</v>
      </c>
      <c r="S113" s="186"/>
      <c r="T113" s="167"/>
      <c r="U113" s="158">
        <v>46.0</v>
      </c>
      <c r="V113" s="187" t="str">
        <f t="shared" si="73"/>
        <v>#NUM!</v>
      </c>
      <c r="W113" s="186" t="str">
        <f t="shared" ref="W113:AH113" si="115">MATCH(LARGE(W$4:W$63,$U113),W$4:W$63,0)</f>
        <v>#NUM!</v>
      </c>
      <c r="X113" s="186" t="str">
        <f t="shared" si="115"/>
        <v>#NUM!</v>
      </c>
      <c r="Y113" s="186" t="str">
        <f t="shared" si="115"/>
        <v>#NUM!</v>
      </c>
      <c r="Z113" s="186" t="str">
        <f t="shared" si="115"/>
        <v>#NUM!</v>
      </c>
      <c r="AA113" s="186" t="str">
        <f t="shared" si="115"/>
        <v>#NUM!</v>
      </c>
      <c r="AB113" s="186" t="str">
        <f t="shared" si="115"/>
        <v>#NUM!</v>
      </c>
      <c r="AC113" s="186" t="str">
        <f t="shared" si="115"/>
        <v>#NUM!</v>
      </c>
      <c r="AD113" s="186" t="str">
        <f t="shared" si="115"/>
        <v>#NUM!</v>
      </c>
      <c r="AE113" s="186" t="str">
        <f t="shared" si="115"/>
        <v>#NUM!</v>
      </c>
      <c r="AF113" s="186" t="str">
        <f t="shared" si="115"/>
        <v>#NUM!</v>
      </c>
      <c r="AG113" s="186" t="str">
        <f t="shared" si="115"/>
        <v>#NUM!</v>
      </c>
      <c r="AH113" s="186" t="str">
        <f t="shared" si="115"/>
        <v>#NUM!</v>
      </c>
    </row>
    <row r="114" ht="14.25" customHeight="1">
      <c r="A114" s="131">
        <v>47.0</v>
      </c>
      <c r="B114" s="185" t="s">
        <v>161</v>
      </c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86" t="str">
        <f t="shared" si="69"/>
        <v>#N/A</v>
      </c>
      <c r="S114" s="186"/>
      <c r="T114" s="167"/>
      <c r="U114" s="158">
        <v>47.0</v>
      </c>
      <c r="V114" s="187" t="str">
        <f t="shared" si="73"/>
        <v>#NUM!</v>
      </c>
      <c r="W114" s="186" t="str">
        <f t="shared" ref="W114:AH114" si="116">MATCH(LARGE(W$4:W$63,$U114),W$4:W$63,0)</f>
        <v>#NUM!</v>
      </c>
      <c r="X114" s="186" t="str">
        <f t="shared" si="116"/>
        <v>#NUM!</v>
      </c>
      <c r="Y114" s="186" t="str">
        <f t="shared" si="116"/>
        <v>#NUM!</v>
      </c>
      <c r="Z114" s="186" t="str">
        <f t="shared" si="116"/>
        <v>#NUM!</v>
      </c>
      <c r="AA114" s="186" t="str">
        <f t="shared" si="116"/>
        <v>#NUM!</v>
      </c>
      <c r="AB114" s="186" t="str">
        <f t="shared" si="116"/>
        <v>#NUM!</v>
      </c>
      <c r="AC114" s="186" t="str">
        <f t="shared" si="116"/>
        <v>#NUM!</v>
      </c>
      <c r="AD114" s="186" t="str">
        <f t="shared" si="116"/>
        <v>#NUM!</v>
      </c>
      <c r="AE114" s="186" t="str">
        <f t="shared" si="116"/>
        <v>#NUM!</v>
      </c>
      <c r="AF114" s="186" t="str">
        <f t="shared" si="116"/>
        <v>#NUM!</v>
      </c>
      <c r="AG114" s="186" t="str">
        <f t="shared" si="116"/>
        <v>#NUM!</v>
      </c>
      <c r="AH114" s="186" t="str">
        <f t="shared" si="116"/>
        <v>#NUM!</v>
      </c>
    </row>
    <row r="115" ht="14.25" customHeight="1">
      <c r="A115" s="131">
        <v>48.0</v>
      </c>
      <c r="B115" s="185" t="s">
        <v>161</v>
      </c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86" t="str">
        <f t="shared" si="69"/>
        <v>#N/A</v>
      </c>
      <c r="S115" s="186"/>
      <c r="T115" s="167"/>
      <c r="U115" s="158">
        <v>48.0</v>
      </c>
      <c r="V115" s="187" t="str">
        <f t="shared" si="73"/>
        <v>#NUM!</v>
      </c>
      <c r="W115" s="186" t="str">
        <f t="shared" ref="W115:AH115" si="117">MATCH(LARGE(W$4:W$63,$U115),W$4:W$63,0)</f>
        <v>#NUM!</v>
      </c>
      <c r="X115" s="186" t="str">
        <f t="shared" si="117"/>
        <v>#NUM!</v>
      </c>
      <c r="Y115" s="186" t="str">
        <f t="shared" si="117"/>
        <v>#NUM!</v>
      </c>
      <c r="Z115" s="186" t="str">
        <f t="shared" si="117"/>
        <v>#NUM!</v>
      </c>
      <c r="AA115" s="186" t="str">
        <f t="shared" si="117"/>
        <v>#NUM!</v>
      </c>
      <c r="AB115" s="186" t="str">
        <f t="shared" si="117"/>
        <v>#NUM!</v>
      </c>
      <c r="AC115" s="186" t="str">
        <f t="shared" si="117"/>
        <v>#NUM!</v>
      </c>
      <c r="AD115" s="186" t="str">
        <f t="shared" si="117"/>
        <v>#NUM!</v>
      </c>
      <c r="AE115" s="186" t="str">
        <f t="shared" si="117"/>
        <v>#NUM!</v>
      </c>
      <c r="AF115" s="186" t="str">
        <f t="shared" si="117"/>
        <v>#NUM!</v>
      </c>
      <c r="AG115" s="186" t="str">
        <f t="shared" si="117"/>
        <v>#NUM!</v>
      </c>
      <c r="AH115" s="186" t="str">
        <f t="shared" si="117"/>
        <v>#NUM!</v>
      </c>
    </row>
    <row r="116" ht="14.25" customHeight="1">
      <c r="A116" s="131">
        <v>49.0</v>
      </c>
      <c r="B116" s="185" t="s">
        <v>161</v>
      </c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86" t="str">
        <f t="shared" si="69"/>
        <v>#N/A</v>
      </c>
      <c r="S116" s="186"/>
      <c r="T116" s="167"/>
      <c r="U116" s="158">
        <v>49.0</v>
      </c>
      <c r="V116" s="187" t="str">
        <f t="shared" si="73"/>
        <v>#NUM!</v>
      </c>
      <c r="W116" s="186" t="str">
        <f t="shared" ref="W116:AH116" si="118">MATCH(LARGE(W$4:W$63,$U116),W$4:W$63,0)</f>
        <v>#NUM!</v>
      </c>
      <c r="X116" s="186" t="str">
        <f t="shared" si="118"/>
        <v>#NUM!</v>
      </c>
      <c r="Y116" s="186" t="str">
        <f t="shared" si="118"/>
        <v>#NUM!</v>
      </c>
      <c r="Z116" s="186" t="str">
        <f t="shared" si="118"/>
        <v>#NUM!</v>
      </c>
      <c r="AA116" s="186" t="str">
        <f t="shared" si="118"/>
        <v>#NUM!</v>
      </c>
      <c r="AB116" s="186" t="str">
        <f t="shared" si="118"/>
        <v>#NUM!</v>
      </c>
      <c r="AC116" s="186" t="str">
        <f t="shared" si="118"/>
        <v>#NUM!</v>
      </c>
      <c r="AD116" s="186" t="str">
        <f t="shared" si="118"/>
        <v>#NUM!</v>
      </c>
      <c r="AE116" s="186" t="str">
        <f t="shared" si="118"/>
        <v>#NUM!</v>
      </c>
      <c r="AF116" s="186" t="str">
        <f t="shared" si="118"/>
        <v>#NUM!</v>
      </c>
      <c r="AG116" s="186" t="str">
        <f t="shared" si="118"/>
        <v>#NUM!</v>
      </c>
      <c r="AH116" s="186" t="str">
        <f t="shared" si="118"/>
        <v>#NUM!</v>
      </c>
    </row>
    <row r="117" ht="14.25" customHeight="1">
      <c r="A117" s="131">
        <v>50.0</v>
      </c>
      <c r="B117" s="185" t="s">
        <v>161</v>
      </c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86" t="str">
        <f t="shared" si="69"/>
        <v>#N/A</v>
      </c>
      <c r="S117" s="186"/>
      <c r="T117" s="167"/>
      <c r="U117" s="158">
        <v>50.0</v>
      </c>
      <c r="V117" s="187" t="str">
        <f t="shared" si="73"/>
        <v>#NUM!</v>
      </c>
      <c r="W117" s="186" t="str">
        <f t="shared" ref="W117:AH117" si="119">MATCH(LARGE(W$4:W$63,$U117),W$4:W$63,0)</f>
        <v>#NUM!</v>
      </c>
      <c r="X117" s="186" t="str">
        <f t="shared" si="119"/>
        <v>#NUM!</v>
      </c>
      <c r="Y117" s="186" t="str">
        <f t="shared" si="119"/>
        <v>#NUM!</v>
      </c>
      <c r="Z117" s="186" t="str">
        <f t="shared" si="119"/>
        <v>#NUM!</v>
      </c>
      <c r="AA117" s="186" t="str">
        <f t="shared" si="119"/>
        <v>#NUM!</v>
      </c>
      <c r="AB117" s="186" t="str">
        <f t="shared" si="119"/>
        <v>#NUM!</v>
      </c>
      <c r="AC117" s="186" t="str">
        <f t="shared" si="119"/>
        <v>#NUM!</v>
      </c>
      <c r="AD117" s="186" t="str">
        <f t="shared" si="119"/>
        <v>#NUM!</v>
      </c>
      <c r="AE117" s="186" t="str">
        <f t="shared" si="119"/>
        <v>#NUM!</v>
      </c>
      <c r="AF117" s="186" t="str">
        <f t="shared" si="119"/>
        <v>#NUM!</v>
      </c>
      <c r="AG117" s="186" t="str">
        <f t="shared" si="119"/>
        <v>#NUM!</v>
      </c>
      <c r="AH117" s="186" t="str">
        <f t="shared" si="119"/>
        <v>#NUM!</v>
      </c>
    </row>
    <row r="118" ht="14.25" customHeight="1">
      <c r="A118" s="131">
        <v>51.0</v>
      </c>
      <c r="B118" s="185" t="s">
        <v>161</v>
      </c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86" t="str">
        <f t="shared" si="69"/>
        <v>#N/A</v>
      </c>
      <c r="S118" s="186"/>
      <c r="T118" s="167"/>
      <c r="U118" s="158">
        <v>51.0</v>
      </c>
      <c r="V118" s="187" t="str">
        <f t="shared" si="73"/>
        <v>#NUM!</v>
      </c>
      <c r="W118" s="186" t="str">
        <f t="shared" ref="W118:AH118" si="120">MATCH(LARGE(W$4:W$63,$U118),W$4:W$63,0)</f>
        <v>#NUM!</v>
      </c>
      <c r="X118" s="186" t="str">
        <f t="shared" si="120"/>
        <v>#NUM!</v>
      </c>
      <c r="Y118" s="186" t="str">
        <f t="shared" si="120"/>
        <v>#NUM!</v>
      </c>
      <c r="Z118" s="186" t="str">
        <f t="shared" si="120"/>
        <v>#NUM!</v>
      </c>
      <c r="AA118" s="186" t="str">
        <f t="shared" si="120"/>
        <v>#NUM!</v>
      </c>
      <c r="AB118" s="186" t="str">
        <f t="shared" si="120"/>
        <v>#NUM!</v>
      </c>
      <c r="AC118" s="186" t="str">
        <f t="shared" si="120"/>
        <v>#NUM!</v>
      </c>
      <c r="AD118" s="186" t="str">
        <f t="shared" si="120"/>
        <v>#NUM!</v>
      </c>
      <c r="AE118" s="186" t="str">
        <f t="shared" si="120"/>
        <v>#NUM!</v>
      </c>
      <c r="AF118" s="186" t="str">
        <f t="shared" si="120"/>
        <v>#NUM!</v>
      </c>
      <c r="AG118" s="186" t="str">
        <f t="shared" si="120"/>
        <v>#NUM!</v>
      </c>
      <c r="AH118" s="186" t="str">
        <f t="shared" si="120"/>
        <v>#NUM!</v>
      </c>
    </row>
    <row r="119" ht="14.25" customHeight="1">
      <c r="A119" s="131">
        <v>52.0</v>
      </c>
      <c r="B119" s="185" t="s">
        <v>161</v>
      </c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86" t="str">
        <f t="shared" si="69"/>
        <v>#N/A</v>
      </c>
      <c r="S119" s="186"/>
      <c r="T119" s="167"/>
      <c r="U119" s="158">
        <v>52.0</v>
      </c>
      <c r="V119" s="187" t="str">
        <f t="shared" si="73"/>
        <v>#NUM!</v>
      </c>
      <c r="W119" s="186" t="str">
        <f t="shared" ref="W119:AH119" si="121">MATCH(LARGE(W$4:W$63,$U119),W$4:W$63,0)</f>
        <v>#NUM!</v>
      </c>
      <c r="X119" s="186" t="str">
        <f t="shared" si="121"/>
        <v>#NUM!</v>
      </c>
      <c r="Y119" s="186" t="str">
        <f t="shared" si="121"/>
        <v>#NUM!</v>
      </c>
      <c r="Z119" s="186" t="str">
        <f t="shared" si="121"/>
        <v>#NUM!</v>
      </c>
      <c r="AA119" s="186" t="str">
        <f t="shared" si="121"/>
        <v>#NUM!</v>
      </c>
      <c r="AB119" s="186" t="str">
        <f t="shared" si="121"/>
        <v>#NUM!</v>
      </c>
      <c r="AC119" s="186" t="str">
        <f t="shared" si="121"/>
        <v>#NUM!</v>
      </c>
      <c r="AD119" s="186" t="str">
        <f t="shared" si="121"/>
        <v>#NUM!</v>
      </c>
      <c r="AE119" s="186" t="str">
        <f t="shared" si="121"/>
        <v>#NUM!</v>
      </c>
      <c r="AF119" s="186" t="str">
        <f t="shared" si="121"/>
        <v>#NUM!</v>
      </c>
      <c r="AG119" s="186" t="str">
        <f t="shared" si="121"/>
        <v>#NUM!</v>
      </c>
      <c r="AH119" s="186" t="str">
        <f t="shared" si="121"/>
        <v>#NUM!</v>
      </c>
    </row>
    <row r="120" ht="14.25" customHeight="1">
      <c r="A120" s="131">
        <v>53.0</v>
      </c>
      <c r="B120" s="185" t="s">
        <v>161</v>
      </c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86" t="str">
        <f t="shared" si="69"/>
        <v>#N/A</v>
      </c>
      <c r="S120" s="186"/>
      <c r="T120" s="167"/>
      <c r="U120" s="158">
        <v>53.0</v>
      </c>
      <c r="V120" s="187" t="str">
        <f t="shared" si="73"/>
        <v>#NUM!</v>
      </c>
      <c r="W120" s="186" t="str">
        <f t="shared" ref="W120:AH120" si="122">MATCH(LARGE(W$4:W$63,$U120),W$4:W$63,0)</f>
        <v>#NUM!</v>
      </c>
      <c r="X120" s="186" t="str">
        <f t="shared" si="122"/>
        <v>#NUM!</v>
      </c>
      <c r="Y120" s="186" t="str">
        <f t="shared" si="122"/>
        <v>#NUM!</v>
      </c>
      <c r="Z120" s="186" t="str">
        <f t="shared" si="122"/>
        <v>#NUM!</v>
      </c>
      <c r="AA120" s="186" t="str">
        <f t="shared" si="122"/>
        <v>#NUM!</v>
      </c>
      <c r="AB120" s="186" t="str">
        <f t="shared" si="122"/>
        <v>#NUM!</v>
      </c>
      <c r="AC120" s="186" t="str">
        <f t="shared" si="122"/>
        <v>#NUM!</v>
      </c>
      <c r="AD120" s="186" t="str">
        <f t="shared" si="122"/>
        <v>#NUM!</v>
      </c>
      <c r="AE120" s="186" t="str">
        <f t="shared" si="122"/>
        <v>#NUM!</v>
      </c>
      <c r="AF120" s="186" t="str">
        <f t="shared" si="122"/>
        <v>#NUM!</v>
      </c>
      <c r="AG120" s="186" t="str">
        <f t="shared" si="122"/>
        <v>#NUM!</v>
      </c>
      <c r="AH120" s="186" t="str">
        <f t="shared" si="122"/>
        <v>#NUM!</v>
      </c>
    </row>
    <row r="121" ht="14.25" customHeight="1">
      <c r="A121" s="131">
        <v>54.0</v>
      </c>
      <c r="B121" s="185" t="s">
        <v>161</v>
      </c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86" t="str">
        <f t="shared" si="69"/>
        <v>#N/A</v>
      </c>
      <c r="S121" s="186"/>
      <c r="T121" s="167"/>
      <c r="U121" s="158">
        <v>54.0</v>
      </c>
      <c r="V121" s="187" t="str">
        <f t="shared" si="73"/>
        <v>#NUM!</v>
      </c>
      <c r="W121" s="186" t="str">
        <f t="shared" ref="W121:AH121" si="123">MATCH(LARGE(W$4:W$63,$U121),W$4:W$63,0)</f>
        <v>#NUM!</v>
      </c>
      <c r="X121" s="186" t="str">
        <f t="shared" si="123"/>
        <v>#NUM!</v>
      </c>
      <c r="Y121" s="186" t="str">
        <f t="shared" si="123"/>
        <v>#NUM!</v>
      </c>
      <c r="Z121" s="186" t="str">
        <f t="shared" si="123"/>
        <v>#NUM!</v>
      </c>
      <c r="AA121" s="186" t="str">
        <f t="shared" si="123"/>
        <v>#NUM!</v>
      </c>
      <c r="AB121" s="186" t="str">
        <f t="shared" si="123"/>
        <v>#NUM!</v>
      </c>
      <c r="AC121" s="186" t="str">
        <f t="shared" si="123"/>
        <v>#NUM!</v>
      </c>
      <c r="AD121" s="186" t="str">
        <f t="shared" si="123"/>
        <v>#NUM!</v>
      </c>
      <c r="AE121" s="186" t="str">
        <f t="shared" si="123"/>
        <v>#NUM!</v>
      </c>
      <c r="AF121" s="186" t="str">
        <f t="shared" si="123"/>
        <v>#NUM!</v>
      </c>
      <c r="AG121" s="186" t="str">
        <f t="shared" si="123"/>
        <v>#NUM!</v>
      </c>
      <c r="AH121" s="186" t="str">
        <f t="shared" si="123"/>
        <v>#NUM!</v>
      </c>
    </row>
    <row r="122" ht="14.25" customHeight="1">
      <c r="A122" s="131">
        <v>55.0</v>
      </c>
      <c r="B122" s="185" t="s">
        <v>161</v>
      </c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86" t="str">
        <f t="shared" si="69"/>
        <v>#N/A</v>
      </c>
      <c r="S122" s="186"/>
      <c r="T122" s="167"/>
      <c r="U122" s="158">
        <v>55.0</v>
      </c>
      <c r="V122" s="187" t="str">
        <f t="shared" si="73"/>
        <v>#NUM!</v>
      </c>
      <c r="W122" s="186" t="str">
        <f t="shared" ref="W122:AH122" si="124">MATCH(LARGE(W$4:W$63,$U122),W$4:W$63,0)</f>
        <v>#NUM!</v>
      </c>
      <c r="X122" s="186" t="str">
        <f t="shared" si="124"/>
        <v>#NUM!</v>
      </c>
      <c r="Y122" s="186" t="str">
        <f t="shared" si="124"/>
        <v>#NUM!</v>
      </c>
      <c r="Z122" s="186" t="str">
        <f t="shared" si="124"/>
        <v>#NUM!</v>
      </c>
      <c r="AA122" s="186" t="str">
        <f t="shared" si="124"/>
        <v>#NUM!</v>
      </c>
      <c r="AB122" s="186" t="str">
        <f t="shared" si="124"/>
        <v>#NUM!</v>
      </c>
      <c r="AC122" s="186" t="str">
        <f t="shared" si="124"/>
        <v>#NUM!</v>
      </c>
      <c r="AD122" s="186" t="str">
        <f t="shared" si="124"/>
        <v>#NUM!</v>
      </c>
      <c r="AE122" s="186" t="str">
        <f t="shared" si="124"/>
        <v>#NUM!</v>
      </c>
      <c r="AF122" s="186" t="str">
        <f t="shared" si="124"/>
        <v>#NUM!</v>
      </c>
      <c r="AG122" s="186" t="str">
        <f t="shared" si="124"/>
        <v>#NUM!</v>
      </c>
      <c r="AH122" s="186" t="str">
        <f t="shared" si="124"/>
        <v>#NUM!</v>
      </c>
    </row>
    <row r="123" ht="14.25" customHeight="1">
      <c r="A123" s="131">
        <v>56.0</v>
      </c>
      <c r="B123" s="185" t="s">
        <v>161</v>
      </c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86" t="str">
        <f t="shared" si="69"/>
        <v>#N/A</v>
      </c>
      <c r="S123" s="186"/>
      <c r="T123" s="167"/>
      <c r="U123" s="158">
        <v>56.0</v>
      </c>
      <c r="V123" s="187" t="str">
        <f t="shared" si="73"/>
        <v>#NUM!</v>
      </c>
      <c r="W123" s="186" t="str">
        <f t="shared" ref="W123:AH123" si="125">MATCH(LARGE(W$4:W$63,$U123),W$4:W$63,0)</f>
        <v>#NUM!</v>
      </c>
      <c r="X123" s="186" t="str">
        <f t="shared" si="125"/>
        <v>#NUM!</v>
      </c>
      <c r="Y123" s="186" t="str">
        <f t="shared" si="125"/>
        <v>#NUM!</v>
      </c>
      <c r="Z123" s="186" t="str">
        <f t="shared" si="125"/>
        <v>#NUM!</v>
      </c>
      <c r="AA123" s="186" t="str">
        <f t="shared" si="125"/>
        <v>#NUM!</v>
      </c>
      <c r="AB123" s="186" t="str">
        <f t="shared" si="125"/>
        <v>#NUM!</v>
      </c>
      <c r="AC123" s="186" t="str">
        <f t="shared" si="125"/>
        <v>#NUM!</v>
      </c>
      <c r="AD123" s="186" t="str">
        <f t="shared" si="125"/>
        <v>#NUM!</v>
      </c>
      <c r="AE123" s="186" t="str">
        <f t="shared" si="125"/>
        <v>#NUM!</v>
      </c>
      <c r="AF123" s="186" t="str">
        <f t="shared" si="125"/>
        <v>#NUM!</v>
      </c>
      <c r="AG123" s="186" t="str">
        <f t="shared" si="125"/>
        <v>#NUM!</v>
      </c>
      <c r="AH123" s="186" t="str">
        <f t="shared" si="125"/>
        <v>#NUM!</v>
      </c>
    </row>
    <row r="124" ht="14.25" customHeight="1">
      <c r="A124" s="131">
        <v>57.0</v>
      </c>
      <c r="B124" s="185" t="s">
        <v>161</v>
      </c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86" t="str">
        <f t="shared" si="69"/>
        <v>#N/A</v>
      </c>
      <c r="S124" s="186"/>
      <c r="T124" s="167"/>
      <c r="U124" s="158">
        <v>57.0</v>
      </c>
      <c r="V124" s="187" t="str">
        <f t="shared" si="73"/>
        <v>#NUM!</v>
      </c>
      <c r="W124" s="186" t="str">
        <f t="shared" ref="W124:AH124" si="126">MATCH(LARGE(W$4:W$63,$U124),W$4:W$63,0)</f>
        <v>#NUM!</v>
      </c>
      <c r="X124" s="186" t="str">
        <f t="shared" si="126"/>
        <v>#NUM!</v>
      </c>
      <c r="Y124" s="186" t="str">
        <f t="shared" si="126"/>
        <v>#NUM!</v>
      </c>
      <c r="Z124" s="186" t="str">
        <f t="shared" si="126"/>
        <v>#NUM!</v>
      </c>
      <c r="AA124" s="186" t="str">
        <f t="shared" si="126"/>
        <v>#NUM!</v>
      </c>
      <c r="AB124" s="186" t="str">
        <f t="shared" si="126"/>
        <v>#NUM!</v>
      </c>
      <c r="AC124" s="186" t="str">
        <f t="shared" si="126"/>
        <v>#NUM!</v>
      </c>
      <c r="AD124" s="186" t="str">
        <f t="shared" si="126"/>
        <v>#NUM!</v>
      </c>
      <c r="AE124" s="186" t="str">
        <f t="shared" si="126"/>
        <v>#NUM!</v>
      </c>
      <c r="AF124" s="186" t="str">
        <f t="shared" si="126"/>
        <v>#NUM!</v>
      </c>
      <c r="AG124" s="186" t="str">
        <f t="shared" si="126"/>
        <v>#NUM!</v>
      </c>
      <c r="AH124" s="186" t="str">
        <f t="shared" si="126"/>
        <v>#NUM!</v>
      </c>
    </row>
    <row r="125" ht="14.25" customHeight="1">
      <c r="A125" s="131">
        <v>58.0</v>
      </c>
      <c r="B125" s="185" t="s">
        <v>161</v>
      </c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86" t="str">
        <f t="shared" si="69"/>
        <v>#N/A</v>
      </c>
      <c r="S125" s="186"/>
      <c r="T125" s="167"/>
      <c r="U125" s="158">
        <v>58.0</v>
      </c>
      <c r="V125" s="187" t="str">
        <f t="shared" si="73"/>
        <v>#NUM!</v>
      </c>
      <c r="W125" s="186" t="str">
        <f t="shared" ref="W125:AH125" si="127">MATCH(LARGE(W$4:W$63,$U125),W$4:W$63,0)</f>
        <v>#NUM!</v>
      </c>
      <c r="X125" s="186" t="str">
        <f t="shared" si="127"/>
        <v>#NUM!</v>
      </c>
      <c r="Y125" s="186" t="str">
        <f t="shared" si="127"/>
        <v>#NUM!</v>
      </c>
      <c r="Z125" s="186" t="str">
        <f t="shared" si="127"/>
        <v>#NUM!</v>
      </c>
      <c r="AA125" s="186" t="str">
        <f t="shared" si="127"/>
        <v>#NUM!</v>
      </c>
      <c r="AB125" s="186" t="str">
        <f t="shared" si="127"/>
        <v>#NUM!</v>
      </c>
      <c r="AC125" s="186" t="str">
        <f t="shared" si="127"/>
        <v>#NUM!</v>
      </c>
      <c r="AD125" s="186" t="str">
        <f t="shared" si="127"/>
        <v>#NUM!</v>
      </c>
      <c r="AE125" s="186" t="str">
        <f t="shared" si="127"/>
        <v>#NUM!</v>
      </c>
      <c r="AF125" s="186" t="str">
        <f t="shared" si="127"/>
        <v>#NUM!</v>
      </c>
      <c r="AG125" s="186" t="str">
        <f t="shared" si="127"/>
        <v>#NUM!</v>
      </c>
      <c r="AH125" s="186" t="str">
        <f t="shared" si="127"/>
        <v>#NUM!</v>
      </c>
    </row>
    <row r="126" ht="14.25" customHeight="1">
      <c r="A126" s="131">
        <v>59.0</v>
      </c>
      <c r="B126" s="185" t="s">
        <v>161</v>
      </c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86" t="str">
        <f t="shared" si="69"/>
        <v>#N/A</v>
      </c>
      <c r="S126" s="186"/>
      <c r="T126" s="167"/>
      <c r="U126" s="158">
        <v>59.0</v>
      </c>
      <c r="V126" s="187" t="str">
        <f t="shared" si="73"/>
        <v>#NUM!</v>
      </c>
      <c r="W126" s="186" t="str">
        <f t="shared" ref="W126:AH126" si="128">MATCH(LARGE(W$4:W$63,$U126),W$4:W$63,0)</f>
        <v>#NUM!</v>
      </c>
      <c r="X126" s="186" t="str">
        <f t="shared" si="128"/>
        <v>#NUM!</v>
      </c>
      <c r="Y126" s="186" t="str">
        <f t="shared" si="128"/>
        <v>#NUM!</v>
      </c>
      <c r="Z126" s="186" t="str">
        <f t="shared" si="128"/>
        <v>#NUM!</v>
      </c>
      <c r="AA126" s="186" t="str">
        <f t="shared" si="128"/>
        <v>#NUM!</v>
      </c>
      <c r="AB126" s="186" t="str">
        <f t="shared" si="128"/>
        <v>#NUM!</v>
      </c>
      <c r="AC126" s="186" t="str">
        <f t="shared" si="128"/>
        <v>#NUM!</v>
      </c>
      <c r="AD126" s="186" t="str">
        <f t="shared" si="128"/>
        <v>#NUM!</v>
      </c>
      <c r="AE126" s="186" t="str">
        <f t="shared" si="128"/>
        <v>#NUM!</v>
      </c>
      <c r="AF126" s="186" t="str">
        <f t="shared" si="128"/>
        <v>#NUM!</v>
      </c>
      <c r="AG126" s="186" t="str">
        <f t="shared" si="128"/>
        <v>#NUM!</v>
      </c>
      <c r="AH126" s="186" t="str">
        <f t="shared" si="128"/>
        <v>#NUM!</v>
      </c>
    </row>
    <row r="127" ht="14.25" customHeight="1">
      <c r="A127" s="131">
        <v>60.0</v>
      </c>
      <c r="B127" s="185" t="s">
        <v>161</v>
      </c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86" t="str">
        <f t="shared" si="69"/>
        <v>#N/A</v>
      </c>
      <c r="S127" s="186"/>
      <c r="T127" s="167"/>
      <c r="U127" s="158">
        <v>60.0</v>
      </c>
      <c r="V127" s="187" t="str">
        <f t="shared" si="73"/>
        <v>#NUM!</v>
      </c>
      <c r="W127" s="186" t="str">
        <f t="shared" ref="W127:AH127" si="129">MATCH(LARGE(W$4:W$63,$U127),W$4:W$63,0)</f>
        <v>#NUM!</v>
      </c>
      <c r="X127" s="186" t="str">
        <f t="shared" si="129"/>
        <v>#NUM!</v>
      </c>
      <c r="Y127" s="186" t="str">
        <f t="shared" si="129"/>
        <v>#NUM!</v>
      </c>
      <c r="Z127" s="186" t="str">
        <f t="shared" si="129"/>
        <v>#NUM!</v>
      </c>
      <c r="AA127" s="186" t="str">
        <f t="shared" si="129"/>
        <v>#NUM!</v>
      </c>
      <c r="AB127" s="186" t="str">
        <f t="shared" si="129"/>
        <v>#NUM!</v>
      </c>
      <c r="AC127" s="186" t="str">
        <f t="shared" si="129"/>
        <v>#NUM!</v>
      </c>
      <c r="AD127" s="186" t="str">
        <f t="shared" si="129"/>
        <v>#NUM!</v>
      </c>
      <c r="AE127" s="186" t="str">
        <f t="shared" si="129"/>
        <v>#NUM!</v>
      </c>
      <c r="AF127" s="186" t="str">
        <f t="shared" si="129"/>
        <v>#NUM!</v>
      </c>
      <c r="AG127" s="186" t="str">
        <f t="shared" si="129"/>
        <v>#NUM!</v>
      </c>
      <c r="AH127" s="186" t="str">
        <f t="shared" si="129"/>
        <v>#NUM!</v>
      </c>
    </row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